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filterPrivacy="1"/>
  <xr:revisionPtr revIDLastSave="0" documentId="13_ncr:1_{C3029CE8-BCC8-4ADF-8D4F-8E24254D2EAB}" xr6:coauthVersionLast="36" xr6:coauthVersionMax="36" xr10:uidLastSave="{00000000-0000-0000-0000-000000000000}"/>
  <bookViews>
    <workbookView xWindow="0" yWindow="0" windowWidth="23040" windowHeight="9828" tabRatio="832" xr2:uid="{00000000-000D-0000-FFFF-FFFF00000000}"/>
  </bookViews>
  <sheets>
    <sheet name="ENG" sheetId="5" r:id="rId1"/>
    <sheet name="RUS" sheetId="2" r:id="rId2"/>
    <sheet name="ENG_old" sheetId="3" state="hidden" r:id="rId3"/>
  </sheets>
  <externalReferences>
    <externalReference r:id="rId4"/>
  </externalReferences>
  <definedNames>
    <definedName name="_xlnm._FilterDatabase" localSheetId="1" hidden="1">RUS!$C$6:$I$193</definedName>
    <definedName name="ENVIRONMENT">ENG!$B$8</definedName>
    <definedName name="GOVERNANCE">ENG!$B$169</definedName>
    <definedName name="SOCIAL">ENG!$B$52</definedName>
    <definedName name="КОРПОРАТИВНОЕ_УПРАВЛЕНИЕ">RUS!$C$169</definedName>
    <definedName name="СОЦИАЛЬНЫЕ_ПОКАЗАТЕЛИ">RUS!$C$52</definedName>
    <definedName name="ЭКОЛОГИЧЕСКИЕ_ПОКАЗАТЕЛИ">RUS!$C$8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H83" i="2"/>
  <c r="H82" i="2" l="1"/>
  <c r="G140" i="5"/>
  <c r="G137" i="5"/>
  <c r="G95" i="5"/>
  <c r="G92" i="5"/>
  <c r="G87" i="5"/>
  <c r="F59" i="5"/>
  <c r="E59" i="5"/>
  <c r="D59" i="5"/>
  <c r="G55" i="5"/>
  <c r="F55" i="5"/>
  <c r="E55" i="5"/>
  <c r="D55" i="5"/>
  <c r="D46" i="5"/>
  <c r="D44" i="5" s="1"/>
  <c r="E46" i="5"/>
  <c r="E44" i="5" s="1"/>
  <c r="F46" i="5"/>
  <c r="F44" i="5" s="1"/>
  <c r="G46" i="5"/>
  <c r="G44" i="5" s="1"/>
  <c r="D50" i="5"/>
  <c r="E50" i="5"/>
  <c r="F50" i="5"/>
  <c r="G50" i="5"/>
  <c r="G31" i="5"/>
  <c r="F31" i="5"/>
  <c r="E31" i="5"/>
  <c r="G26" i="5"/>
  <c r="G23" i="5"/>
  <c r="F23" i="5"/>
  <c r="E23" i="5"/>
  <c r="D23" i="5"/>
  <c r="F16" i="5"/>
  <c r="E16" i="5"/>
  <c r="D16" i="5"/>
  <c r="F11" i="5"/>
  <c r="E11" i="5"/>
  <c r="D11" i="5"/>
  <c r="G16" i="5"/>
  <c r="G11" i="5"/>
  <c r="H55" i="2" l="1"/>
  <c r="H140" i="2" l="1"/>
  <c r="H137" i="2"/>
  <c r="H11" i="2" l="1"/>
  <c r="H95" i="2" l="1"/>
  <c r="H92" i="2"/>
  <c r="G92" i="2"/>
  <c r="H87" i="2"/>
  <c r="H50" i="2" l="1"/>
  <c r="H46" i="2"/>
  <c r="H44" i="2" s="1"/>
  <c r="F16" i="2"/>
  <c r="H31" i="2"/>
  <c r="G31" i="2"/>
  <c r="F31" i="2"/>
  <c r="H23" i="2" l="1"/>
  <c r="G23" i="2"/>
  <c r="H26" i="2"/>
  <c r="H16" i="2"/>
  <c r="E16" i="2"/>
  <c r="G16" i="2"/>
  <c r="D156" i="5" l="1"/>
  <c r="E156" i="5"/>
  <c r="F156" i="5"/>
  <c r="D87" i="5" l="1"/>
  <c r="G55" i="2"/>
  <c r="E55" i="2"/>
  <c r="G83" i="2" l="1"/>
  <c r="F87" i="5" l="1"/>
  <c r="F84" i="5"/>
  <c r="E84" i="5"/>
  <c r="D84" i="5"/>
  <c r="F83" i="5"/>
  <c r="E83" i="5"/>
  <c r="D83" i="5"/>
  <c r="F75" i="5"/>
  <c r="E75" i="5"/>
  <c r="D75" i="5"/>
  <c r="F71" i="5"/>
  <c r="E71" i="5"/>
  <c r="D71" i="5"/>
  <c r="F68" i="5"/>
  <c r="E68" i="5"/>
  <c r="D68" i="5"/>
  <c r="F82" i="5" l="1"/>
  <c r="E82" i="5"/>
  <c r="D74" i="5"/>
  <c r="F74" i="5"/>
  <c r="E74" i="5"/>
  <c r="D82" i="5"/>
  <c r="F137" i="5"/>
  <c r="E137" i="5"/>
  <c r="D137" i="5"/>
  <c r="G137" i="2"/>
  <c r="F137" i="2"/>
  <c r="E137" i="2"/>
  <c r="G84" i="2"/>
  <c r="G82" i="2" s="1"/>
  <c r="G75" i="2" l="1"/>
  <c r="F75" i="2"/>
  <c r="E75" i="2"/>
  <c r="G71" i="2"/>
  <c r="F71" i="2"/>
  <c r="E71" i="2"/>
  <c r="G68" i="2"/>
  <c r="F68" i="2"/>
  <c r="E68" i="2"/>
  <c r="F74" i="2" l="1"/>
  <c r="G50" i="2"/>
  <c r="F50" i="2"/>
  <c r="E50" i="2"/>
  <c r="E84" i="2" l="1"/>
  <c r="E83" i="2"/>
  <c r="F84" i="2"/>
  <c r="F83" i="2"/>
  <c r="F82" i="2" l="1"/>
  <c r="E82" i="2"/>
  <c r="D92" i="5" l="1"/>
  <c r="E92" i="5"/>
  <c r="F92" i="5"/>
  <c r="D95" i="5"/>
  <c r="E95" i="5"/>
  <c r="F95" i="5"/>
  <c r="G156" i="2" l="1"/>
  <c r="F156" i="2"/>
  <c r="E156" i="2"/>
  <c r="E87" i="5" l="1"/>
  <c r="E81" i="5"/>
  <c r="F182" i="5" l="1"/>
  <c r="F81" i="5"/>
  <c r="D182" i="5"/>
  <c r="D81" i="5"/>
  <c r="E182" i="5"/>
  <c r="G146" i="2" l="1"/>
  <c r="G143" i="2"/>
  <c r="G140" i="2"/>
  <c r="G134" i="2"/>
  <c r="G95" i="2" l="1"/>
  <c r="G87" i="2"/>
  <c r="G74" i="2"/>
  <c r="G59" i="2"/>
  <c r="G182" i="2" s="1"/>
  <c r="G81" i="2" l="1"/>
  <c r="F46" i="2"/>
  <c r="G46" i="2"/>
  <c r="G44" i="2" s="1"/>
  <c r="E46" i="2"/>
  <c r="E44" i="2" s="1"/>
  <c r="F23" i="2" l="1"/>
  <c r="E23" i="2"/>
  <c r="E11" i="2" l="1"/>
  <c r="G11" i="2" l="1"/>
  <c r="E95" i="2" l="1"/>
  <c r="F92" i="2"/>
  <c r="F55" i="2" l="1"/>
  <c r="T49" i="3" l="1"/>
  <c r="S49" i="3"/>
  <c r="E74" i="2" l="1"/>
  <c r="T73" i="3" l="1"/>
  <c r="S73" i="3"/>
  <c r="T34" i="3"/>
  <c r="S34" i="3"/>
  <c r="T22" i="3"/>
  <c r="F87" i="2"/>
  <c r="E87" i="2"/>
  <c r="T171" i="3"/>
  <c r="S171" i="3"/>
  <c r="T168" i="3"/>
  <c r="S168" i="3"/>
  <c r="T45" i="3"/>
  <c r="S45" i="3"/>
  <c r="T41" i="3"/>
  <c r="S41" i="3"/>
  <c r="F59" i="2" l="1"/>
  <c r="F81" i="2" s="1"/>
  <c r="E59" i="2"/>
  <c r="E81" i="2" s="1"/>
  <c r="E182" i="2" l="1"/>
  <c r="F182" i="2"/>
  <c r="F44" i="2"/>
  <c r="F11" i="2"/>
  <c r="T167" i="3" l="1"/>
  <c r="S167" i="3"/>
  <c r="T154" i="3" l="1"/>
  <c r="S154" i="3"/>
  <c r="T148" i="3" l="1"/>
  <c r="S148" i="3"/>
  <c r="T146" i="3"/>
  <c r="S146" i="3"/>
  <c r="T145" i="3"/>
  <c r="S145" i="3"/>
  <c r="T144" i="3"/>
  <c r="S144" i="3"/>
  <c r="T143" i="3"/>
  <c r="S143" i="3"/>
  <c r="T142" i="3"/>
  <c r="S142" i="3"/>
  <c r="T141" i="3"/>
  <c r="S141" i="3"/>
  <c r="T138" i="3"/>
  <c r="S138" i="3"/>
  <c r="T135" i="3"/>
  <c r="S135" i="3"/>
  <c r="T132" i="3"/>
  <c r="S132" i="3"/>
  <c r="T129" i="3"/>
  <c r="S129" i="3"/>
  <c r="T81" i="3" l="1"/>
  <c r="S81" i="3"/>
  <c r="T78" i="3"/>
  <c r="S78" i="3"/>
  <c r="E92" i="2"/>
  <c r="T68" i="3"/>
  <c r="S68" i="3"/>
  <c r="T15" i="3" l="1"/>
  <c r="T10" i="3"/>
  <c r="T31" i="3" l="1"/>
  <c r="S31" i="3"/>
  <c r="S65" i="3" l="1"/>
  <c r="T65" i="3"/>
  <c r="F95" i="2" l="1"/>
  <c r="F146" i="2" l="1"/>
  <c r="E146" i="2"/>
  <c r="F143" i="2"/>
  <c r="E143" i="2"/>
  <c r="F140" i="2"/>
  <c r="E140" i="2"/>
  <c r="F134" i="2"/>
  <c r="E1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T5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в доп. запрос</t>
        </r>
      </text>
    </comment>
  </commentList>
</comments>
</file>

<file path=xl/sharedStrings.xml><?xml version="1.0" encoding="utf-8"?>
<sst xmlns="http://schemas.openxmlformats.org/spreadsheetml/2006/main" count="1409" uniqueCount="523">
  <si>
    <t>ESG-показатели</t>
  </si>
  <si>
    <t>MSCI</t>
  </si>
  <si>
    <t>LSE</t>
  </si>
  <si>
    <t>Nasdaq</t>
  </si>
  <si>
    <t># GRI</t>
  </si>
  <si>
    <t># SASB</t>
  </si>
  <si>
    <t>Единица измерения</t>
  </si>
  <si>
    <t>ЭКОЛОГИЧЕСКИЕ ПОКАЗАТЕЛИ</t>
  </si>
  <si>
    <t>СОЦИАЛЬНЫЕ ПОКАЗАТЕЛИ</t>
  </si>
  <si>
    <t>КОРПОРАТИВНОЕ УПРАВЛЕНИЕ</t>
  </si>
  <si>
    <t>✔</t>
  </si>
  <si>
    <t>n/a</t>
  </si>
  <si>
    <t>FB-FR-250a.2
FB-MP-250a.3</t>
  </si>
  <si>
    <t>FB-FR-250a.2</t>
  </si>
  <si>
    <t>%</t>
  </si>
  <si>
    <t>308-2</t>
  </si>
  <si>
    <t>308-1</t>
  </si>
  <si>
    <t>S&amp;P CSA
(Food and Staples Retailing)</t>
  </si>
  <si>
    <t>SASB 
(Food Retail)</t>
  </si>
  <si>
    <t>SASB 
(Meat, Poultry&amp;Dairy)</t>
  </si>
  <si>
    <t>SASB 
(Processed Foods)</t>
  </si>
  <si>
    <t>SASB 
(Non-Alcoholic Beverages)</t>
  </si>
  <si>
    <t>Sustainalytics 
(Food Retailers)</t>
  </si>
  <si>
    <t>число</t>
  </si>
  <si>
    <t>нет данных</t>
  </si>
  <si>
    <t>418-1</t>
  </si>
  <si>
    <t>руб.</t>
  </si>
  <si>
    <t>Антикоррупционная и этическая политики</t>
  </si>
  <si>
    <t>чел.</t>
  </si>
  <si>
    <t>205-2</t>
  </si>
  <si>
    <t>Общее количество сотрудников, которые прошли обучение по методам противодействия коррупции</t>
  </si>
  <si>
    <t>Процент сотрудников, которые прошли обучение по методам противодействия коррупции</t>
  </si>
  <si>
    <t>205-3</t>
  </si>
  <si>
    <t>SASB
(Agriculture products)</t>
  </si>
  <si>
    <t>Общество</t>
  </si>
  <si>
    <t>203-1</t>
  </si>
  <si>
    <t xml:space="preserve">Ежегодные денежные взносы и расходы на политические кампании, для политических организаций, для лоббистов или лоббистских организаций, торговых ассоциаций и т.п. </t>
  </si>
  <si>
    <t>415-1</t>
  </si>
  <si>
    <t>102-22</t>
  </si>
  <si>
    <t>Добровольные пожертвования политическим организациям</t>
  </si>
  <si>
    <t>Охрана труда</t>
  </si>
  <si>
    <t xml:space="preserve">Общее количество отработанных сотрудниками человеко-часов  </t>
  </si>
  <si>
    <t xml:space="preserve">Общее количество отработанных подрядчиками человеко-часов  </t>
  </si>
  <si>
    <t>403-9</t>
  </si>
  <si>
    <t>Общий коэффициент травматизма со смертельным исходом среди сотрудников</t>
  </si>
  <si>
    <t>FB-MP-320a.1
FB-AG-320a.1</t>
  </si>
  <si>
    <t>Общий коэффициент травматизма со смертельным исходом среди подрядчиков</t>
  </si>
  <si>
    <t>Общий коэффициент травматизма среди сотрудников (TRIR - Total recordable incident rate)</t>
  </si>
  <si>
    <t>Коэффициент происшествий без последствий среди сотрудников (NMFR - Near miss frequency rate)</t>
  </si>
  <si>
    <t>FB-AG-320a.1</t>
  </si>
  <si>
    <t>Коэффициент частоты травматизма с временной потерей трудоспособности среди сотрудников (на миллион рабочих часов) (LTIFR - Lost-time injury frequency rate)</t>
  </si>
  <si>
    <t>Коэффициент частоты травматизма с временной потерей трудоспособности среди подрядчиков (на миллион рабочих часов) (LTIFR - Lost-time injury frequency rate)</t>
  </si>
  <si>
    <t>чел. час</t>
  </si>
  <si>
    <t>Общее число несчастных случаев среди сотрудников</t>
  </si>
  <si>
    <t>Общее число несчастных случаев среди подрядчиков</t>
  </si>
  <si>
    <t>Общее число несчастных случаев со смертельным исходом среди сотрудников</t>
  </si>
  <si>
    <t>Общее число несчастных случаев со смертельным исходом среди подрядчиков</t>
  </si>
  <si>
    <t>Количество пострадавших с временной потерей трудоспособности по причине несчастных случаев среди сотрудников</t>
  </si>
  <si>
    <t>Количество пострадавших с временной потерей трудоспособности по причине несчастных случаев среди подрядчиков</t>
  </si>
  <si>
    <t>Количество происшествий без последствий среди сотрудников</t>
  </si>
  <si>
    <t>Количество происшествий без последствий среди подрядчиков</t>
  </si>
  <si>
    <t>коэфф.</t>
  </si>
  <si>
    <t>Взаимодействие с клиентами</t>
  </si>
  <si>
    <t>Общее количество сотрудников, которые были проинформированы об имеющихся у организации политиках и методах противодействия коррупции, в т.ч:</t>
  </si>
  <si>
    <t xml:space="preserve">Количество случаев утечки данных </t>
  </si>
  <si>
    <t>FB-FR-230a.1</t>
  </si>
  <si>
    <t>SASB (E-commerce)</t>
  </si>
  <si>
    <t>SASB (Multiline and Specialty Retailers and Distributors</t>
  </si>
  <si>
    <t>Персональные данные</t>
  </si>
  <si>
    <t>Управление персоналом</t>
  </si>
  <si>
    <t>FB-FR-310a.3</t>
  </si>
  <si>
    <t>102-7</t>
  </si>
  <si>
    <t>404-1</t>
  </si>
  <si>
    <t>102-8</t>
  </si>
  <si>
    <t>Доля сотрудников со срочным договором</t>
  </si>
  <si>
    <t>Доля сотрудников, работающих неполный рабочий день</t>
  </si>
  <si>
    <t>401-1</t>
  </si>
  <si>
    <t>Текучесть кадров</t>
  </si>
  <si>
    <t>CG-EC-330a.2
CG-MR-310a.2</t>
  </si>
  <si>
    <t>CG-EC-330a.2</t>
  </si>
  <si>
    <t>Разбивка по полу:</t>
  </si>
  <si>
    <t>женщин</t>
  </si>
  <si>
    <t>мужчин</t>
  </si>
  <si>
    <t>Разбивка по возрасту:</t>
  </si>
  <si>
    <t>&lt; 30 лет</t>
  </si>
  <si>
    <t>30-50 лет</t>
  </si>
  <si>
    <t>&gt; 50 лет</t>
  </si>
  <si>
    <t xml:space="preserve">Социокультурное многообразие и равные возможности </t>
  </si>
  <si>
    <t>405-1</t>
  </si>
  <si>
    <t>Доля женщин на руководящих должностях в ключевых функциях, генерирующих доход (например, в продажах) от всех таких менеджеров (т.е. исключая вспомогательные функции, такие как HR, ИТ, юридический отдел и т. д.)</t>
  </si>
  <si>
    <t>Структура персонала по возрастным группам:</t>
  </si>
  <si>
    <t>Обучение и развитие сотрудников</t>
  </si>
  <si>
    <t>FB-FR-310a.1</t>
  </si>
  <si>
    <t>405-2</t>
  </si>
  <si>
    <t>На 200 т.ч</t>
  </si>
  <si>
    <t>На 1 млн. ч.</t>
  </si>
  <si>
    <t>SOCIAL</t>
  </si>
  <si>
    <t>ENVIRONMENT</t>
  </si>
  <si>
    <t>GOVERNANCE</t>
  </si>
  <si>
    <t>Unit</t>
  </si>
  <si>
    <t xml:space="preserve">Number of independent board members </t>
  </si>
  <si>
    <t>Percentage of independent members on the board</t>
  </si>
  <si>
    <t>Number of Board Meetings</t>
  </si>
  <si>
    <t>Number of shares outstanding</t>
  </si>
  <si>
    <t xml:space="preserve">Total number of employees that the organization’s anti-corruption policies and procedures have been communicated to </t>
  </si>
  <si>
    <t>Total number and nature of confirmed incidents of corruption.</t>
  </si>
  <si>
    <t>Total number of confirmed incidents when contracts with business partners were terminated or not renewed due to violations related to corruption.</t>
  </si>
  <si>
    <t xml:space="preserve">Average number of employees </t>
  </si>
  <si>
    <t xml:space="preserve">Total number of man-hours worked for employees </t>
  </si>
  <si>
    <t xml:space="preserve">Total number of man-hours worked for contractors </t>
  </si>
  <si>
    <t>TRI - Number of total recordable incidents</t>
  </si>
  <si>
    <t>TRI - Number of total recordable incidents for contractors</t>
  </si>
  <si>
    <t>FA- Number of work-related fatalities (for employees and contractors)</t>
  </si>
  <si>
    <t>FA- Number of work-related fatalities (for employees and contractors) for employees</t>
  </si>
  <si>
    <t>FA- Number of work-related fatalities (for employees and contractors) for contractors</t>
  </si>
  <si>
    <t xml:space="preserve">LTI- Number of lost time injury </t>
  </si>
  <si>
    <t>LTI- Number of lost time injury among employees</t>
  </si>
  <si>
    <t>LTI- Number of lost time injury among contractors</t>
  </si>
  <si>
    <t xml:space="preserve">NM- Number of Near Misses </t>
  </si>
  <si>
    <t>NM- Number of Near Misses for employees</t>
  </si>
  <si>
    <t>NM- Number of Near Misses for contractors</t>
  </si>
  <si>
    <t>Total recordable incident rate (TRIR) for direct employees</t>
  </si>
  <si>
    <t>Near miss frequency rate (NMFR) for direct employees</t>
  </si>
  <si>
    <t>LTIFR - lost-time injury frequency rate for employees (per one million hours worked)</t>
  </si>
  <si>
    <t>LTIFR - lost-time injury frequency rate for contractors (per one million hours worked)</t>
  </si>
  <si>
    <t>Number of staff trained on health and safety standards within the last year</t>
  </si>
  <si>
    <t>Percentage of staff trained on health and safety standards within the last year</t>
  </si>
  <si>
    <t>Number of work stoppages</t>
  </si>
  <si>
    <t>Total days idle due to work stoppages</t>
  </si>
  <si>
    <t>Percent of part time workers</t>
  </si>
  <si>
    <t>Number of data breaches</t>
  </si>
  <si>
    <t xml:space="preserve">Total number of newly hired employees </t>
  </si>
  <si>
    <t>&lt; 30 y.o.</t>
  </si>
  <si>
    <t>30-50 y.o.</t>
  </si>
  <si>
    <t>&gt; 50 y.o.</t>
  </si>
  <si>
    <t>Number of Employees</t>
  </si>
  <si>
    <t>Number of women employees in workforce</t>
  </si>
  <si>
    <t>Number of men employees in workforce</t>
  </si>
  <si>
    <t xml:space="preserve">Total number of employees in senior management (managers and above) </t>
  </si>
  <si>
    <t xml:space="preserve">Number of women in senior management </t>
  </si>
  <si>
    <t>Total number of employees in executive management (C-suite)</t>
  </si>
  <si>
    <t>Share of women in management positions in revenue-generating functions (e.g. sales) as % of all such managers (i.e. excluding support functions such as HR, IT, Legal, etc.)</t>
  </si>
  <si>
    <t xml:space="preserve">Percentage: Entry- and mid-level positions held by women </t>
  </si>
  <si>
    <t xml:space="preserve">Percentage: Entry- and mid-level positions held by men </t>
  </si>
  <si>
    <t xml:space="preserve">Average years employed by the company for female employees </t>
  </si>
  <si>
    <t xml:space="preserve">Average years employed by the company for male employees </t>
  </si>
  <si>
    <t>Average amount spent per FTE on training and development</t>
  </si>
  <si>
    <t>Training &amp; Development Expenditure</t>
  </si>
  <si>
    <t>Percentage of in-store and distribution center employees earning minimum wage, by region</t>
  </si>
  <si>
    <t>Median male compensation to median female compensation</t>
  </si>
  <si>
    <t>Average women and men salary for Executive level (Base salary only)</t>
  </si>
  <si>
    <t>Average women and men salary for following employee level Executive level (base salary + other cash incentives)</t>
  </si>
  <si>
    <t>Average women and men salary for following employee level: Management level (base salary only)</t>
  </si>
  <si>
    <t>Average women and men salary for following employee level: Management level (base salary + other cash incentives)</t>
  </si>
  <si>
    <t>Average women and men salary for following employee level: Non-management level</t>
  </si>
  <si>
    <t>Total amount of workers as of the end of the covered period (group of companies)</t>
  </si>
  <si>
    <t>Average staff number over a period (group of companies)</t>
  </si>
  <si>
    <t>Staff composition by type of labor contracts as of the end of the period</t>
  </si>
  <si>
    <t>Permanent employment contract</t>
  </si>
  <si>
    <t>Temporary employment contract</t>
  </si>
  <si>
    <t>Number of workers under civil contract as of the end of the period</t>
  </si>
  <si>
    <t>Number of part time workers as of the end of the period</t>
  </si>
  <si>
    <t>Diversity and inclusion</t>
  </si>
  <si>
    <t>Remuneration</t>
  </si>
  <si>
    <t>Labor turnover</t>
  </si>
  <si>
    <t>Learning and development</t>
  </si>
  <si>
    <t>Safety and health protection</t>
  </si>
  <si>
    <t>Customer communications</t>
  </si>
  <si>
    <t>Social</t>
  </si>
  <si>
    <t>Quality of products, healthy eating</t>
  </si>
  <si>
    <t xml:space="preserve">Responsible supply chain, vendors inspection and product quality </t>
  </si>
  <si>
    <t>Corporate governance</t>
  </si>
  <si>
    <t xml:space="preserve">Anti-corruption and Ethics </t>
  </si>
  <si>
    <t xml:space="preserve">Confirmed corruption cases </t>
  </si>
  <si>
    <t>Personal data</t>
  </si>
  <si>
    <t>Central Bank of Russia</t>
  </si>
  <si>
    <t>number</t>
  </si>
  <si>
    <t>days</t>
  </si>
  <si>
    <t>RUB</t>
  </si>
  <si>
    <t>people</t>
  </si>
  <si>
    <t>years</t>
  </si>
  <si>
    <t>RUB per worker</t>
  </si>
  <si>
    <t>man hours</t>
  </si>
  <si>
    <t>rate</t>
  </si>
  <si>
    <t>hours per worker</t>
  </si>
  <si>
    <t>Отходы</t>
  </si>
  <si>
    <t>Общее количество образованных отходов, в т.ч:</t>
  </si>
  <si>
    <t>Отходы магазинов</t>
  </si>
  <si>
    <t>картон</t>
  </si>
  <si>
    <t>стретч-пленка</t>
  </si>
  <si>
    <t>306-3</t>
  </si>
  <si>
    <t>м³</t>
  </si>
  <si>
    <t>302-1</t>
  </si>
  <si>
    <t>Литры</t>
  </si>
  <si>
    <t xml:space="preserve">Total amount of diesel consumed </t>
  </si>
  <si>
    <t>Общий объем потребления дизеля</t>
  </si>
  <si>
    <t>Объем потребления дизеля автомобилями</t>
  </si>
  <si>
    <t>Объем потребления газа</t>
  </si>
  <si>
    <t>Общий объем потребления тепловой энергии (произведенной)</t>
  </si>
  <si>
    <t>Потребление энергии</t>
  </si>
  <si>
    <t>Потребление топлива</t>
  </si>
  <si>
    <t>Energy consumption</t>
  </si>
  <si>
    <t>Fuel consumption</t>
  </si>
  <si>
    <t>Waste</t>
  </si>
  <si>
    <t>Total amount of diesel consumed by fleet</t>
  </si>
  <si>
    <t>Total amount of gas consumed</t>
  </si>
  <si>
    <t xml:space="preserve">Total amount of heating energy consumption (purchased) </t>
  </si>
  <si>
    <t>Total amount of heating energy consumption (purchased) by distribution centers</t>
  </si>
  <si>
    <t>Total amount of heating energy consumption (purchased) by stores</t>
  </si>
  <si>
    <t>Total amount of heating energy consumption (purchased) by offices</t>
  </si>
  <si>
    <t>Total amount of heating energy consumption (produced)</t>
  </si>
  <si>
    <t>office</t>
  </si>
  <si>
    <t>distribution centers</t>
  </si>
  <si>
    <t>stores</t>
  </si>
  <si>
    <t>Total waste generated:</t>
  </si>
  <si>
    <t>cardboard</t>
  </si>
  <si>
    <t>stretch wrap</t>
  </si>
  <si>
    <t>Примечание к показателю</t>
  </si>
  <si>
    <t>По инициативе работодателя (прогул, утрата доверия и пр.)</t>
  </si>
  <si>
    <t>liters</t>
  </si>
  <si>
    <t>tonnes</t>
  </si>
  <si>
    <t>ESG indicators</t>
  </si>
  <si>
    <t>no data</t>
  </si>
  <si>
    <t>Indicator note</t>
  </si>
  <si>
    <t>Выбросы парниковых газов</t>
  </si>
  <si>
    <t>Общий объем потребления электроэнергии (произведенной)</t>
  </si>
  <si>
    <t>Scope 1</t>
  </si>
  <si>
    <t>Scope 2</t>
  </si>
  <si>
    <t>CO2-экв., тонн</t>
  </si>
  <si>
    <t>Data on "Energy consumption" is collected and published only for 2020</t>
  </si>
  <si>
    <t>Общий объем потребления электроэнергии (закупленной)</t>
  </si>
  <si>
    <t>Общий объем потребления тепловой энергии (закупленной)</t>
  </si>
  <si>
    <t>TJ</t>
  </si>
  <si>
    <t>Data on "Fuel consumption" is collected and published only for 2020</t>
  </si>
  <si>
    <t>Gas is used for heating energy generation</t>
  </si>
  <si>
    <t>m³</t>
  </si>
  <si>
    <t>GHG emissions</t>
  </si>
  <si>
    <t>tonnes of CO2e</t>
  </si>
  <si>
    <t xml:space="preserve"> тонны </t>
  </si>
  <si>
    <t>Waste is included in the total rent for office space, the landlord does not provide data separately on the amount of waste generated.</t>
  </si>
  <si>
    <t>Calculation is based on the standards established by regional operators.</t>
  </si>
  <si>
    <t>Data only on secondary raw materials, which is the main type of waste and is fully recycled. There is no data on other types of waste.</t>
  </si>
  <si>
    <t>* here and after: Best Price - BP</t>
  </si>
  <si>
    <t>Total number of workers as of the end of the covered period (BP)</t>
  </si>
  <si>
    <t>Percent of temporary employment contract</t>
  </si>
  <si>
    <t>Work stoppages due to the fault of the employer are counted (for example when stores are closed and there is no way to transfer employees to a new location)</t>
  </si>
  <si>
    <t>Share of women in senior management (managers and above)</t>
  </si>
  <si>
    <t>Number of women in executive management (C-suite)</t>
  </si>
  <si>
    <t>Share of women in executive management (C-suite)</t>
  </si>
  <si>
    <t>offices</t>
  </si>
  <si>
    <t>People with disability</t>
  </si>
  <si>
    <t>Breakdown of workforce based on age groups</t>
  </si>
  <si>
    <t>Job categories: Junior managers, Middle managers, Top management</t>
  </si>
  <si>
    <t>Job categories: Top management</t>
  </si>
  <si>
    <t xml:space="preserve">Job categories: Middle managers and Junior managers (Sales department and Department of category management)
</t>
  </si>
  <si>
    <t>Магазины</t>
  </si>
  <si>
    <t>РЦ</t>
  </si>
  <si>
    <t>Stores, distribution centers and office workers</t>
  </si>
  <si>
    <t>Based on full years</t>
  </si>
  <si>
    <t>No workers with minimum monthly wage or lower.
Minimum monthly wage is fixed minimum monthly wage under laws of the Russian Federation</t>
  </si>
  <si>
    <t>Median for male employees to median for female employees.
The median salary means that half of the salaries reported are less than that number and half are higher</t>
  </si>
  <si>
    <t>Calculations based on actual accruals</t>
  </si>
  <si>
    <t>Turnover is the sum of all months (dismissed employees per month / average headcount per month * 100)</t>
  </si>
  <si>
    <t>Voluntary redundancy, due to death, by agreement of the parties</t>
  </si>
  <si>
    <t>On the initiative of the employer (unexcused absence, loss of trust etc.)</t>
  </si>
  <si>
    <t>Gender diversity employees in new hires:</t>
  </si>
  <si>
    <t>Number of women employees</t>
  </si>
  <si>
    <t>Number of men employees</t>
  </si>
  <si>
    <t>Age diversity of employees in new hires:</t>
  </si>
  <si>
    <t>Average hours per FTE of training and development, incl.:</t>
  </si>
  <si>
    <t>Percent of employees participating in buddy system</t>
  </si>
  <si>
    <t>Percentage of employees under permanent employment contract receiving training as of the end of the covered period</t>
  </si>
  <si>
    <t>Training was obligatory for all store and distribution centers employees</t>
  </si>
  <si>
    <t>TRI - Number of total recordable incidents for employees</t>
  </si>
  <si>
    <t>Fatal injury rate (for direct employees)</t>
  </si>
  <si>
    <t>Per 200 thousand hours worked</t>
  </si>
  <si>
    <t>Fatal injury rate (for contractors)</t>
  </si>
  <si>
    <t>Per 1 million hours worked</t>
  </si>
  <si>
    <t xml:space="preserve">Staff and outsourcing.
Training is provided to all employees of the company.
Teaching formats: instruction, internship, training, </t>
  </si>
  <si>
    <t>Net promoter score</t>
  </si>
  <si>
    <t>Research data from Vector Market Research</t>
  </si>
  <si>
    <t>The amount of charitable donation and social investments including (according to the form of implementation):</t>
  </si>
  <si>
    <t xml:space="preserve">The amount of cash donations and social investments </t>
  </si>
  <si>
    <t>Transfer to charitable foundation of K. Khabensky; "Give life"</t>
  </si>
  <si>
    <t>The amount of donations in the form of the provision of products or services, carrying out of projects</t>
  </si>
  <si>
    <t>The amount of expenses for "Good Deeds"</t>
  </si>
  <si>
    <t xml:space="preserve">Annual cash contributions and expenses for political campaigns, for political organizations, for lobbyists or lobbyist organizations, trade associations etc. </t>
  </si>
  <si>
    <t>Association ACGI (Association of Children's Goods Industry enterprises), annual membership fee</t>
  </si>
  <si>
    <t>Number of recalls (due to inadequate quality or because it could harm the health of customers)</t>
  </si>
  <si>
    <t>Number of units recalled (due to inadequate quality or because it could harm the health of customers)</t>
  </si>
  <si>
    <t>No recalls due to adverse health effects reported</t>
  </si>
  <si>
    <t>Number of laboratory tests performed on products</t>
  </si>
  <si>
    <t>Number of tests performed by internal laboratory</t>
  </si>
  <si>
    <t>We do not have a laboratory accredited for technical competence or independence - we carry out our testing according to measurable indicators, on our own</t>
  </si>
  <si>
    <t>Number of tests performed by external laboratories</t>
  </si>
  <si>
    <t>Number of suppliers audited for compliance with legislative requirements for product quality</t>
  </si>
  <si>
    <t>Number of audits for the specified years for all categories of private label goods produced in the Russian Federation (without audits in China)</t>
  </si>
  <si>
    <t>Number of new suppliers audited for compliance with legislative requirements for product quality</t>
  </si>
  <si>
    <t>Number of suppliers identified as having serious violation (which were attributed to a critical degree of risk). (Among the existing suppliers at the time of the audit)</t>
  </si>
  <si>
    <t>Number of suppliers identified as having extremely serious violation (which were attributed to a critical degree of risk). (Among the existing suppliers at the time of the audit)</t>
  </si>
  <si>
    <t>Overall number of directors on the board of directors</t>
  </si>
  <si>
    <t>Data in the allocated block is presented as of the time of the IPO (2021) - until that moment the company was non-public</t>
  </si>
  <si>
    <t>Number of executive directors on the board of directors</t>
  </si>
  <si>
    <t>Number of non-executive directors on the board of directors</t>
  </si>
  <si>
    <t>Number of women on the board of directors</t>
  </si>
  <si>
    <t>Percentage of women on the board of directors</t>
  </si>
  <si>
    <t>Average tenure of board members on the board of directors</t>
  </si>
  <si>
    <t>Amount of shares the company has per voting category</t>
  </si>
  <si>
    <t>Voluntary donations to political organizations</t>
  </si>
  <si>
    <t>Total percentage of Board members who were informed about the organization's policies and methods of combating corruption</t>
  </si>
  <si>
    <t>Percentage of total employees at the end of the year</t>
  </si>
  <si>
    <t>Total number of employees who received anti-corruption training</t>
  </si>
  <si>
    <t>Percentage of employees who received anti-corruption training</t>
  </si>
  <si>
    <t>No confirmed cases</t>
  </si>
  <si>
    <t>Офис</t>
  </si>
  <si>
    <t>Total number of Full-time employees (FTEs) (BP)</t>
  </si>
  <si>
    <t>Compulsory training, per 1 employee</t>
  </si>
  <si>
    <t>Data on mentoring supervisors in stores</t>
  </si>
  <si>
    <t>Non-compulsory training (additional educational programs)</t>
  </si>
  <si>
    <t>In-house physical inspections of samples</t>
  </si>
  <si>
    <t>Laboratory tests to verify product specification</t>
  </si>
  <si>
    <t xml:space="preserve">Additional post-inspection laboratory tests </t>
  </si>
  <si>
    <t>Rostest laboratory tests</t>
  </si>
  <si>
    <t>The number of board members with relevant work experience in retail sector</t>
  </si>
  <si>
    <t>Indicator includes office employees and management</t>
  </si>
  <si>
    <t>Store employees, training of office employees is planned for the end of 2021</t>
  </si>
  <si>
    <t>Total amount of electricity consumed (purchased)</t>
  </si>
  <si>
    <t>Total amount of electricity consumed (purchased) by distribution centers</t>
  </si>
  <si>
    <t>Total amount of electricity consumed (purchased) by stores</t>
  </si>
  <si>
    <t>Total amount of electricity consumed (purchased) by offices</t>
  </si>
  <si>
    <t>Total amount of electricity consumption (produced)</t>
  </si>
  <si>
    <t>Workforce management</t>
  </si>
  <si>
    <t>We identified sector in accordance with GICS Level 1 sector classification</t>
  </si>
  <si>
    <t>Структура персонала по типу трудовых договоров на конец периода, в т.ч.</t>
  </si>
  <si>
    <t>Since Board members took their positions on March 5, 2021, the tenure is calculated in months.</t>
  </si>
  <si>
    <t>Best Price, without contractors</t>
  </si>
  <si>
    <t>Average staff number over a period (group of companies, including contractor personnel)</t>
  </si>
  <si>
    <t>Total amount of workers as of the end of the covered period (group of companies, including contractors)</t>
  </si>
  <si>
    <t>Годовая текучесть кадров общая</t>
  </si>
  <si>
    <t>Annual employee turnover</t>
  </si>
  <si>
    <t>Voluntary turnover rate for all employees</t>
  </si>
  <si>
    <t>Коэффициент добровольной текучести среди всех работников</t>
  </si>
  <si>
    <t>Коэффициент вынужденной текучести среди всех работников</t>
  </si>
  <si>
    <t>Involuntary turnover rate for all employees</t>
  </si>
  <si>
    <t>Association ACGI (Association of Children's Goods Industry enterprises), annual membership fee (not a political contribution)</t>
  </si>
  <si>
    <t>Total amount of electricity consumption (purchased)</t>
  </si>
  <si>
    <t xml:space="preserve">Среднесписочная численность занятого персонала за период (Группа) </t>
  </si>
  <si>
    <t>Число сотрудников женского пола, входящих в руководство</t>
  </si>
  <si>
    <t>Категория должностей: сотрудники магазинов, РЦ и специалисты офиса</t>
  </si>
  <si>
    <t>Данные маркетинговых исследований Vector Market Research</t>
  </si>
  <si>
    <t>Часов обучения на 1 сотрудника</t>
  </si>
  <si>
    <t xml:space="preserve">Общая численность сотрудников на конец отчетного периода (БП) </t>
  </si>
  <si>
    <t xml:space="preserve">Процент новых заведующих магазинов, которые прошли обучение по программе наставничества </t>
  </si>
  <si>
    <t>Percentage of new store managers that have been trained through the mentoring programme</t>
  </si>
  <si>
    <t>кВтч</t>
  </si>
  <si>
    <t>Гкал</t>
  </si>
  <si>
    <t>KWh</t>
  </si>
  <si>
    <t xml:space="preserve">Gcal </t>
  </si>
  <si>
    <t>Доля женщин на неуправленческих должностях</t>
  </si>
  <si>
    <t>Доля мужчин на неуправленческих должностях</t>
  </si>
  <si>
    <t>Average headcount for a period (Group)</t>
  </si>
  <si>
    <t>Включает обязательное и профессиональное обучение сотрудников</t>
  </si>
  <si>
    <t>Comprises compulsory and professional training</t>
  </si>
  <si>
    <t>Total amount of diesel consumed by the Fix Price's fleet</t>
  </si>
  <si>
    <t>Full-time equivalent (FTE) (BP)</t>
  </si>
  <si>
    <t>Number of Employees as of the end of the period</t>
  </si>
  <si>
    <t xml:space="preserve">Number of women in management </t>
  </si>
  <si>
    <t>Share of women in non-managerial positions</t>
  </si>
  <si>
    <t>Share of men in non-managerial positions</t>
  </si>
  <si>
    <t>Gender diversity of employees in new hires:</t>
  </si>
  <si>
    <t>Number of female employees</t>
  </si>
  <si>
    <t>Number of male employees</t>
  </si>
  <si>
    <t xml:space="preserve">Staff age diversity </t>
  </si>
  <si>
    <t>Percentage of employees who had compulsory training as of the end of the period</t>
  </si>
  <si>
    <t>Compulsory training is organized for all store employees, for new distribution center and office employees</t>
  </si>
  <si>
    <t>Average headcount for the period</t>
  </si>
  <si>
    <t>TRI - Number of total recordable incidents among employees</t>
  </si>
  <si>
    <t>TRI - Number of total recordable incidents among contractors</t>
  </si>
  <si>
    <t>Fatal injury rate (for employees)</t>
  </si>
  <si>
    <t>Total recordable incident rate (TRIR) for employees</t>
  </si>
  <si>
    <t>Near miss frequency rate (NMFR) for employees</t>
  </si>
  <si>
    <t>Calculated based on the Average headcount for BP</t>
  </si>
  <si>
    <t>Объем потребления дизеля для генерации энергии</t>
  </si>
  <si>
    <t>Вознаграждение и мотивация</t>
  </si>
  <si>
    <t>Соотношение базового оклада женщин и мужчин на высшем уровне управления, кроме С-уровня</t>
  </si>
  <si>
    <t>Соотношение заработной платы женщин и мужчин на уровне линейного персонала (офисные сотрудники, сотрудники магазинов и другие)</t>
  </si>
  <si>
    <t>Total amount of diesel consumed for energy production</t>
  </si>
  <si>
    <t>ratio</t>
  </si>
  <si>
    <t>Remuneration and motivation</t>
  </si>
  <si>
    <t>Ratio of female to male salary among executive management except for C-suite management</t>
  </si>
  <si>
    <t>Ratio of female to male salary among non-managerial positions</t>
  </si>
  <si>
    <t>Ratio of female to male salary among management positions</t>
  </si>
  <si>
    <t>Число сотрудников, работающих неполный рабочий день, в т.ч.</t>
  </si>
  <si>
    <t>Женщин</t>
  </si>
  <si>
    <t>Мужчин</t>
  </si>
  <si>
    <t>Число сотрудников, работающих полный рабочий день, в т.ч.</t>
  </si>
  <si>
    <t>Бессрочный трудовой договор, в т.ч.</t>
  </si>
  <si>
    <t>Временный/срочный трудовой договор, в т.ч.</t>
  </si>
  <si>
    <t>Топ-менеджмент</t>
  </si>
  <si>
    <t>Офисные сотрудники</t>
  </si>
  <si>
    <t>Сотрудники магазинов</t>
  </si>
  <si>
    <t>ТКО</t>
  </si>
  <si>
    <t>Permanent employment contract, including:</t>
  </si>
  <si>
    <t>Female employees</t>
  </si>
  <si>
    <t>Male employees</t>
  </si>
  <si>
    <t>Temporary employment contract, including:</t>
  </si>
  <si>
    <t>Average hours per FTE of training and development, including:</t>
  </si>
  <si>
    <t>Store employees</t>
  </si>
  <si>
    <t>Distribution centers employees</t>
  </si>
  <si>
    <t>Office employees</t>
  </si>
  <si>
    <t>Total number of employees that the Company’s anti-corruption policies and procedures have been communicated to, including:</t>
  </si>
  <si>
    <t>Distribution center employees</t>
  </si>
  <si>
    <t>Executive directors</t>
  </si>
  <si>
    <t>Non-executive managers</t>
  </si>
  <si>
    <t>Proportion of spending on local suppliers</t>
  </si>
  <si>
    <t>Доля товаров местных поставщиков в закупках Компании</t>
  </si>
  <si>
    <t>Соотношение базового оклада женщин и мужчин на уровне среднего менеджмента (менеджеры среднего и младшего звена)</t>
  </si>
  <si>
    <t>Отходы РЦ, в т.ч.</t>
  </si>
  <si>
    <t>Общее количество сотрудников, принятых на работу в течение отчетного периода, в т.ч.</t>
  </si>
  <si>
    <t>Общее число несчастных случаев, в т.ч.</t>
  </si>
  <si>
    <t>Общее число несчастных случаев со смертельным исходом, в т.ч.</t>
  </si>
  <si>
    <t>Количество пострадавших с временной потерей трудоспособности по причине несчастных случаев (LTI - Lost time injury), в т.ч.</t>
  </si>
  <si>
    <t>Количество происшествий без последствий, в т.ч.</t>
  </si>
  <si>
    <t>Отходы, переданные на переработку</t>
  </si>
  <si>
    <t>Recycled waste</t>
  </si>
  <si>
    <t>Число людей, с которыми оформлен договор ГПХ, в т.ч.</t>
  </si>
  <si>
    <t>Общее число тяжелых производственных травм (без смертельных исходов), в т.ч.</t>
  </si>
  <si>
    <t>Number of high-consequence work-related injury</t>
  </si>
  <si>
    <t>Number of high-consequence work-related injury among employees</t>
  </si>
  <si>
    <t>Number of high-consequence work-related injury among contractors</t>
  </si>
  <si>
    <t>Number of workers under civil contract, including:</t>
  </si>
  <si>
    <t>Number of part time workers, including:</t>
  </si>
  <si>
    <t>Number of full time workers, including:</t>
  </si>
  <si>
    <t>Scope 3</t>
  </si>
  <si>
    <t>Сумма благотворительных пожертвований и социальных инвестиций</t>
  </si>
  <si>
    <t>The amount of charitable donations and social investments</t>
  </si>
  <si>
    <t>FA - Number of work-related fatalities (for employees and contractors)</t>
  </si>
  <si>
    <t xml:space="preserve">LTI - Number of lost time injury </t>
  </si>
  <si>
    <t xml:space="preserve">NM - Number of Near Misses </t>
  </si>
  <si>
    <t>LTI - Number of lost time injury among employees</t>
  </si>
  <si>
    <t>NM - Number of Near Misses for contractors</t>
  </si>
  <si>
    <t>NM - Number of Near Misses for employees</t>
  </si>
  <si>
    <t>LTI - Number of lost time injury among contractors</t>
  </si>
  <si>
    <t>FA - Number of work-related fatalities among contractors</t>
  </si>
  <si>
    <t>FA - Number of work-related fatalities among employees</t>
  </si>
  <si>
    <t>Общее число полных штатных единиц (FTE) (БП)</t>
  </si>
  <si>
    <t>Общее количество сотрудников в руководстве</t>
  </si>
  <si>
    <t xml:space="preserve">Total number of employees in management </t>
  </si>
  <si>
    <t>Доля сотрудников женского пола в руководстве</t>
  </si>
  <si>
    <t>Share of women in management</t>
  </si>
  <si>
    <t>Общее число сотрудников, входящих в состав ключевого менеджмента (C-уровень)</t>
  </si>
  <si>
    <t>Число сотрудников женского пола, входящих в состав ключевого менеджмента</t>
  </si>
  <si>
    <t>Доля сотрудников женского пола, входящих в состав ключевого менеджмента</t>
  </si>
  <si>
    <t>Number of women in executive management</t>
  </si>
  <si>
    <t xml:space="preserve">Share of women in executive management </t>
  </si>
  <si>
    <t>В показатель включены руководители младшего, среднего и высшего звена, искл. С-уровень (Департамент продаж / Департамент Категорийного Менеджмента)</t>
  </si>
  <si>
    <t>В состав руководства входит топ-менеджмент, руководители высшего, среднего и младшего звена</t>
  </si>
  <si>
    <t>Job categories: junior, middle and upper management, excluding C-level (Sales Department/Category Management Department)</t>
  </si>
  <si>
    <t>Обязательное обучение проходят все сотрудники магазинов, а также новые сотрудники РЦ и офиса</t>
  </si>
  <si>
    <t>Процент сотрудников, которые прошли обязательное обучение на конец отчетного периода</t>
  </si>
  <si>
    <t>Среднесписочная численность</t>
  </si>
  <si>
    <t>Общее число сотрудников на конец отчетного периода, в т.ч.</t>
  </si>
  <si>
    <t xml:space="preserve">Число сотрудников, которые прошли обучение по охране труда </t>
  </si>
  <si>
    <t>Процент сотрудников, которые прошли обучение по охране труда</t>
  </si>
  <si>
    <t>Number of staff trained on health and safety standards</t>
  </si>
  <si>
    <t>Percentage of staff trained on health and safety standards</t>
  </si>
  <si>
    <t>Индекс лояльности покупателей (NPS)</t>
  </si>
  <si>
    <t>Net promoter score (NPS)</t>
  </si>
  <si>
    <t>Руководители среднего и младшего звена</t>
  </si>
  <si>
    <t>Stores</t>
  </si>
  <si>
    <t>Distribution centers</t>
  </si>
  <si>
    <t>Cardboard</t>
  </si>
  <si>
    <t>Stretch film</t>
  </si>
  <si>
    <t>Solid waste</t>
  </si>
  <si>
    <t xml:space="preserve">Hereinafter: Group - Fix Price Group, average headcount in all countries of the Group's presence, including contractor personnel </t>
  </si>
  <si>
    <t>Office</t>
  </si>
  <si>
    <t>Total number of employees at year end (BP)</t>
  </si>
  <si>
    <t xml:space="preserve">Hereinafter: BP - Best Price LLC, main operating company of the Group in the Russian Federation; headcount at year end excluding contractor personnel and personnel in other geographies </t>
  </si>
  <si>
    <t>Staff composition by type of labor contracts at year end</t>
  </si>
  <si>
    <t xml:space="preserve">Data for the sections below are calculated for Best Price LLC - the Group's main operating company in the Russian Federation, excluding contractor personnel and personnel in other geographies </t>
  </si>
  <si>
    <t>Total number of data leakage events</t>
  </si>
  <si>
    <t>Общий объем потребления электроэнергии РЦ</t>
  </si>
  <si>
    <t>Общий объем потребления электроэнергии магазинами</t>
  </si>
  <si>
    <t>Общий объем потребления электроэнергии офисом</t>
  </si>
  <si>
    <t>Общий объем потребления тепловой энергии РЦ</t>
  </si>
  <si>
    <t>Общий объем потребления тепловой энергии магазинами</t>
  </si>
  <si>
    <t>Общий объем потребления тепловой энергии офисом</t>
  </si>
  <si>
    <t>Total amount of electricity consumption by distribution centers</t>
  </si>
  <si>
    <t>Total amount of electricity consumption by stores</t>
  </si>
  <si>
    <t>Total amount of electricity consumption by offices</t>
  </si>
  <si>
    <t>Total amount of heating energy consumption by distribution centers</t>
  </si>
  <si>
    <t>Total amount of heating energy consumption by stores</t>
  </si>
  <si>
    <t>Total amount of heating energy consumption by offices</t>
  </si>
  <si>
    <t>Среднее количество часов обучения сотрудников, в расчете на единицу FTE (Общее число полных штатных единиц), в т.ч.</t>
  </si>
  <si>
    <t>Категория 1. Приобретенные товары и услуги</t>
  </si>
  <si>
    <t xml:space="preserve">Категория 2. Основные средства </t>
  </si>
  <si>
    <t>Категория 3. Деятельность, связанная с потреблением энергии и топлива</t>
  </si>
  <si>
    <t>Категория 4. Транспортировка и дистрибуция в начальных звеньях цепочки поставок</t>
  </si>
  <si>
    <t>Категория 5. Отходы, образовавшиеся в результате деятельности Компании</t>
  </si>
  <si>
    <t>Категория 6. Деловые поездки</t>
  </si>
  <si>
    <t>Категория 7. Поездки сотрудников из дома до работы и обратно</t>
  </si>
  <si>
    <t>Категория 9. Транспортировка и дистрибуция в рамках конечных звеньев цепочки поставок</t>
  </si>
  <si>
    <t xml:space="preserve">Категория 11. Использование проданной продукции  </t>
  </si>
  <si>
    <t>Категория 12. Обращение с продукцией в конце жизненного цикла</t>
  </si>
  <si>
    <t>Category 1. Purchased goods and services</t>
  </si>
  <si>
    <t>Category 2. Capital goods and services</t>
  </si>
  <si>
    <t>Category 3. Operations related to energy and fuel consumption</t>
  </si>
  <si>
    <t>Category 4. Upstream transportation and distribution</t>
  </si>
  <si>
    <t>Category 5. Waste generated in operations</t>
  </si>
  <si>
    <t>Category 6. Business travel</t>
  </si>
  <si>
    <t>Category 7. Employee commuting</t>
  </si>
  <si>
    <t>Category 9. Downstream transportation and distribution</t>
  </si>
  <si>
    <t xml:space="preserve">Category 11. Use of sold products </t>
  </si>
  <si>
    <t>Category 12. End-of-life treatment of sold products</t>
  </si>
  <si>
    <t>Здесь и далее: БП - ООО "Бэст Прайс", штатный персонал основной операционной компании Группы в РФ, без учета численности персонала подрядных организаций и персонала Группы в прочих географиях присутствия</t>
  </si>
  <si>
    <t>Здесь и далее представлена информация по штатному персоналу ООО "Бэст Прайс" - основной операционной компании Группы в РФ, без учета численности персонала подрядных организаций и персонала Группы в прочих географиях присутствия</t>
  </si>
  <si>
    <t>Ассоциация предприятий индустрии детских товаров (АИДТ), ежегодный членский взнос (не является политическим взносом)</t>
  </si>
  <si>
    <t>Здесь и далее: Группа - Группа компаний Fix Price, занятый персонал Группы во всех странах ее присутствия, включая персонал подрядных организаций</t>
  </si>
  <si>
    <t>Job categories: Junior, Middle and Top managers</t>
  </si>
  <si>
    <t>Собранные для благотворительных фондов пожертвования покупателей</t>
  </si>
  <si>
    <t>Customer donations collected for charitable foundations</t>
  </si>
  <si>
    <t>Увольнения по собственному желанию, по соглашению сторон, по смерти</t>
  </si>
  <si>
    <t>Voluntary redundancy, by agreement of the parties, due to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</si>
</sst>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#,##0.000"/>
    <numFmt numFmtId="168" formatCode="_(* #,##0.00_);_(* \(#,##0.00\);_(* &quot;-&quot;_);_(@_)"/>
    <numFmt numFmtId="169" formatCode="###,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0"/>
      <color rgb="FFFF0000"/>
      <name val="Calibri"/>
      <family val="2"/>
      <charset val="204"/>
    </font>
    <font>
      <sz val="10"/>
      <color rgb="FF0F4193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24"/>
      <color rgb="FF0F4193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0" tint="-0.34998626667073579"/>
      <name val="Calibri"/>
      <family val="2"/>
      <charset val="204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0F4193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sz val="10"/>
      <color theme="0" tint="-0.34998626667073579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4"/>
      <color theme="0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color rgb="FF0F4193"/>
      <name val="Calibri"/>
      <family val="2"/>
      <charset val="204"/>
    </font>
    <font>
      <b/>
      <i/>
      <sz val="10"/>
      <color theme="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0070C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</font>
    <font>
      <i/>
      <sz val="10"/>
      <color rgb="FF0070C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rgb="FF1F497D"/>
      <name val="Verdana"/>
      <family val="2"/>
      <charset val="204"/>
    </font>
    <font>
      <sz val="8"/>
      <color rgb="FF1F497D"/>
      <name val="Verdana"/>
      <family val="2"/>
      <charset val="204"/>
    </font>
    <font>
      <sz val="10"/>
      <color theme="1"/>
      <name val="Arial"/>
      <family val="2"/>
    </font>
    <font>
      <u/>
      <sz val="11"/>
      <color indexed="12"/>
      <name val="Calibri"/>
      <family val="2"/>
    </font>
    <font>
      <sz val="10"/>
      <color rgb="FF000000"/>
      <name val="Times New Roman"/>
      <family val="1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color theme="0" tint="-0.499984740745262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F4193"/>
        <bgColor indexed="64"/>
      </patternFill>
    </fill>
    <fill>
      <patternFill patternType="solid">
        <fgColor rgb="FF8C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52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0" borderId="0"/>
    <xf numFmtId="0" fontId="4" fillId="0" borderId="0"/>
    <xf numFmtId="0" fontId="29" fillId="0" borderId="0"/>
    <xf numFmtId="0" fontId="30" fillId="7" borderId="3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0" fontId="44" fillId="9" borderId="6" applyNumberFormat="0" applyAlignment="0" applyProtection="0">
      <alignment horizontal="left" vertical="center" indent="1"/>
    </xf>
    <xf numFmtId="0" fontId="2" fillId="0" borderId="0"/>
    <xf numFmtId="169" fontId="45" fillId="10" borderId="6" applyNumberFormat="0" applyAlignmen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48" fillId="0" borderId="0"/>
    <xf numFmtId="0" fontId="49" fillId="0" borderId="0">
      <alignment vertical="center"/>
    </xf>
    <xf numFmtId="165" fontId="4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43" fontId="2" fillId="0" borderId="0" applyFont="0" applyFill="0" applyBorder="0" applyAlignment="0" applyProtection="0"/>
    <xf numFmtId="0" fontId="5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36">
    <xf numFmtId="0" fontId="0" fillId="0" borderId="0" xfId="0"/>
    <xf numFmtId="0" fontId="5" fillId="3" borderId="0" xfId="0" applyFont="1" applyFill="1" applyBorder="1" applyAlignment="1">
      <alignment horizontal="left" vertical="center"/>
    </xf>
    <xf numFmtId="0" fontId="7" fillId="0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4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4" fontId="8" fillId="0" borderId="0" xfId="3" applyNumberFormat="1" applyFont="1" applyFill="1" applyBorder="1" applyAlignment="1" applyProtection="1">
      <alignment horizontal="right" vertical="center" wrapText="1"/>
    </xf>
    <xf numFmtId="164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/>
    </xf>
    <xf numFmtId="166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3" fillId="4" borderId="0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14" fillId="0" borderId="0" xfId="0" applyNumberFormat="1" applyFont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4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8" fillId="4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164" fontId="7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/>
    </xf>
    <xf numFmtId="164" fontId="7" fillId="4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5" xfId="3" applyFont="1" applyFill="1" applyBorder="1" applyAlignment="1" applyProtection="1">
      <alignment horizontal="right" vertical="center" wrapText="1"/>
      <protection locked="0"/>
    </xf>
    <xf numFmtId="164" fontId="8" fillId="0" borderId="2" xfId="3" applyNumberFormat="1" applyFont="1" applyFill="1" applyBorder="1" applyAlignment="1" applyProtection="1">
      <alignment horizontal="right" vertical="center" wrapText="1"/>
      <protection locked="0"/>
    </xf>
    <xf numFmtId="166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8" fillId="0" borderId="5" xfId="3" applyNumberFormat="1" applyFont="1" applyFill="1" applyBorder="1" applyAlignment="1" applyProtection="1">
      <alignment horizontal="right" vertical="center" wrapText="1"/>
      <protection locked="0"/>
    </xf>
    <xf numFmtId="166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3" applyFont="1" applyFill="1" applyBorder="1" applyAlignment="1" applyProtection="1">
      <alignment horizontal="right" vertical="center" wrapText="1"/>
      <protection locked="0"/>
    </xf>
    <xf numFmtId="0" fontId="7" fillId="0" borderId="5" xfId="3" applyFont="1" applyFill="1" applyBorder="1" applyAlignment="1" applyProtection="1">
      <alignment horizontal="right" vertical="center" wrapText="1"/>
      <protection locked="0"/>
    </xf>
    <xf numFmtId="0" fontId="17" fillId="0" borderId="0" xfId="3" applyFont="1" applyFill="1" applyBorder="1" applyAlignment="1" applyProtection="1">
      <alignment horizontal="right" vertical="center" wrapText="1"/>
      <protection locked="0"/>
    </xf>
    <xf numFmtId="0" fontId="17" fillId="0" borderId="2" xfId="3" applyFont="1" applyFill="1" applyBorder="1" applyAlignment="1" applyProtection="1">
      <alignment horizontal="right" vertical="center" wrapText="1"/>
      <protection locked="0"/>
    </xf>
    <xf numFmtId="0" fontId="17" fillId="0" borderId="5" xfId="3" applyFont="1" applyFill="1" applyBorder="1" applyAlignment="1" applyProtection="1">
      <alignment horizontal="right" vertical="center" wrapText="1"/>
      <protection locked="0"/>
    </xf>
    <xf numFmtId="0" fontId="17" fillId="0" borderId="4" xfId="3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3" fillId="4" borderId="0" xfId="3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indent="2"/>
    </xf>
    <xf numFmtId="0" fontId="18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4" fontId="22" fillId="0" borderId="0" xfId="3" applyNumberFormat="1" applyFont="1" applyFill="1" applyBorder="1" applyAlignment="1" applyProtection="1">
      <alignment horizontal="right" vertical="center" wrapText="1"/>
    </xf>
    <xf numFmtId="164" fontId="22" fillId="0" borderId="0" xfId="3" applyNumberFormat="1" applyFont="1" applyFill="1" applyBorder="1" applyAlignment="1" applyProtection="1">
      <alignment horizontal="right" vertical="center" wrapText="1"/>
      <protection locked="0"/>
    </xf>
    <xf numFmtId="166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 applyProtection="1">
      <alignment horizontal="right" vertical="center" wrapText="1"/>
      <protection locked="0"/>
    </xf>
    <xf numFmtId="0" fontId="13" fillId="4" borderId="0" xfId="3" applyFont="1" applyFill="1" applyBorder="1" applyAlignment="1" applyProtection="1">
      <alignment horizontal="right" vertical="center" wrapText="1"/>
      <protection locked="0"/>
    </xf>
    <xf numFmtId="0" fontId="13" fillId="0" borderId="0" xfId="3" applyNumberFormat="1" applyFont="1" applyFill="1" applyBorder="1" applyAlignment="1" applyProtection="1">
      <alignment vertical="center" wrapText="1"/>
    </xf>
    <xf numFmtId="2" fontId="13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>
      <alignment horizontal="center" vertical="center"/>
    </xf>
    <xf numFmtId="9" fontId="13" fillId="0" borderId="0" xfId="2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6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9" fillId="3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22" fillId="4" borderId="0" xfId="3" applyFont="1" applyFill="1" applyBorder="1" applyAlignment="1" applyProtection="1">
      <alignment horizontal="right" vertical="center" wrapText="1"/>
      <protection locked="0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right" vertical="center"/>
    </xf>
    <xf numFmtId="9" fontId="13" fillId="0" borderId="0" xfId="2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wrapText="1"/>
    </xf>
    <xf numFmtId="0" fontId="13" fillId="4" borderId="0" xfId="3" applyFont="1" applyFill="1" applyBorder="1" applyAlignment="1" applyProtection="1">
      <alignment horizontal="left" vertical="center" wrapText="1"/>
      <protection locked="0"/>
    </xf>
    <xf numFmtId="0" fontId="2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 indent="2"/>
    </xf>
    <xf numFmtId="0" fontId="19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164" fontId="13" fillId="4" borderId="0" xfId="3" applyNumberFormat="1" applyFont="1" applyFill="1" applyBorder="1" applyAlignment="1" applyProtection="1">
      <alignment vertical="top" wrapText="1"/>
      <protection locked="0"/>
    </xf>
    <xf numFmtId="164" fontId="13" fillId="0" borderId="0" xfId="3" applyNumberFormat="1" applyFont="1" applyFill="1" applyBorder="1" applyAlignment="1" applyProtection="1">
      <alignment vertical="top" wrapText="1"/>
      <protection locked="0"/>
    </xf>
    <xf numFmtId="164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wrapText="1"/>
    </xf>
    <xf numFmtId="0" fontId="13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 indent="2"/>
    </xf>
    <xf numFmtId="0" fontId="1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 indent="2"/>
    </xf>
    <xf numFmtId="0" fontId="2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 indent="4"/>
    </xf>
    <xf numFmtId="0" fontId="23" fillId="0" borderId="5" xfId="0" applyFont="1" applyFill="1" applyBorder="1" applyAlignment="1">
      <alignment horizontal="left" vertical="center" wrapText="1" indent="4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4" fontId="22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3" fillId="0" borderId="0" xfId="4" applyNumberFormat="1" applyFont="1" applyBorder="1" applyAlignment="1">
      <alignment horizontal="center" vertical="center" wrapText="1"/>
    </xf>
    <xf numFmtId="0" fontId="13" fillId="4" borderId="0" xfId="3" applyFont="1" applyFill="1" applyBorder="1" applyAlignment="1" applyProtection="1">
      <alignment horizontal="center" vertical="center" wrapText="1"/>
      <protection locked="0"/>
    </xf>
    <xf numFmtId="0" fontId="22" fillId="4" borderId="0" xfId="3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164" fontId="22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2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2"/>
    </xf>
    <xf numFmtId="0" fontId="1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13" fillId="0" borderId="5" xfId="3" applyNumberFormat="1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64" fontId="13" fillId="0" borderId="5" xfId="0" applyNumberFormat="1" applyFont="1" applyFill="1" applyBorder="1" applyAlignment="1"/>
    <xf numFmtId="164" fontId="13" fillId="0" borderId="5" xfId="0" applyNumberFormat="1" applyFont="1" applyFill="1" applyBorder="1" applyAlignment="1">
      <alignment wrapText="1"/>
    </xf>
    <xf numFmtId="165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22" fillId="4" borderId="5" xfId="3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indent="2"/>
    </xf>
    <xf numFmtId="0" fontId="8" fillId="0" borderId="5" xfId="0" quotePrefix="1" applyFont="1" applyFill="1" applyBorder="1" applyAlignment="1">
      <alignment horizontal="left" vertical="center" wrapText="1" indent="2"/>
    </xf>
    <xf numFmtId="0" fontId="2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/>
    </xf>
    <xf numFmtId="166" fontId="25" fillId="0" borderId="4" xfId="1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64" fontId="7" fillId="0" borderId="0" xfId="1" applyNumberFormat="1" applyFont="1" applyFill="1" applyBorder="1" applyAlignment="1" applyProtection="1">
      <alignment horizontal="right" vertical="top" wrapText="1"/>
      <protection locked="0"/>
    </xf>
    <xf numFmtId="164" fontId="7" fillId="0" borderId="5" xfId="1" applyNumberFormat="1" applyFont="1" applyFill="1" applyBorder="1" applyAlignment="1" applyProtection="1">
      <alignment horizontal="right" vertical="top" wrapText="1"/>
      <protection locked="0"/>
    </xf>
    <xf numFmtId="166" fontId="8" fillId="0" borderId="0" xfId="1" applyNumberFormat="1" applyFont="1" applyFill="1" applyBorder="1" applyAlignment="1" applyProtection="1">
      <alignment horizontal="left" vertical="center" wrapText="1"/>
    </xf>
    <xf numFmtId="1" fontId="5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3" fontId="5" fillId="0" borderId="2" xfId="5" applyNumberFormat="1" applyFont="1" applyFill="1" applyBorder="1" applyAlignment="1" applyProtection="1">
      <alignment horizontal="right" vertical="center" wrapText="1"/>
    </xf>
    <xf numFmtId="166" fontId="17" fillId="0" borderId="0" xfId="1" applyNumberFormat="1" applyFont="1" applyFill="1" applyBorder="1" applyAlignment="1" applyProtection="1">
      <alignment horizontal="right" vertical="center" wrapText="1"/>
    </xf>
    <xf numFmtId="3" fontId="8" fillId="0" borderId="0" xfId="5" applyNumberFormat="1" applyFont="1" applyFill="1" applyBorder="1" applyAlignment="1" applyProtection="1">
      <alignment horizontal="right" vertical="center" wrapText="1"/>
      <protection locked="0"/>
    </xf>
    <xf numFmtId="166" fontId="17" fillId="0" borderId="5" xfId="1" applyNumberFormat="1" applyFont="1" applyFill="1" applyBorder="1" applyAlignment="1" applyProtection="1">
      <alignment horizontal="right" vertical="center" wrapText="1"/>
    </xf>
    <xf numFmtId="3" fontId="8" fillId="0" borderId="5" xfId="5" applyNumberFormat="1" applyFont="1" applyFill="1" applyBorder="1" applyAlignment="1" applyProtection="1">
      <alignment horizontal="right" vertical="center" wrapText="1"/>
      <protection locked="0"/>
    </xf>
    <xf numFmtId="3" fontId="5" fillId="0" borderId="4" xfId="5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5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166" fontId="20" fillId="0" borderId="0" xfId="1" applyNumberFormat="1" applyFont="1" applyFill="1" applyBorder="1" applyAlignment="1" applyProtection="1">
      <alignment horizontal="right" vertical="center" wrapText="1"/>
    </xf>
    <xf numFmtId="166" fontId="20" fillId="0" borderId="5" xfId="1" applyNumberFormat="1" applyFont="1" applyFill="1" applyBorder="1" applyAlignment="1" applyProtection="1">
      <alignment horizontal="right" vertical="center" wrapText="1"/>
    </xf>
    <xf numFmtId="166" fontId="13" fillId="0" borderId="5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4" xfId="1" applyNumberFormat="1" applyFont="1" applyFill="1" applyBorder="1" applyAlignment="1" applyProtection="1">
      <alignment horizontal="right" vertical="center" wrapText="1"/>
    </xf>
    <xf numFmtId="166" fontId="10" fillId="0" borderId="0" xfId="1" applyNumberFormat="1" applyFont="1" applyFill="1" applyBorder="1" applyAlignment="1" applyProtection="1">
      <alignment horizontal="right" vertical="center" wrapText="1"/>
    </xf>
    <xf numFmtId="166" fontId="23" fillId="0" borderId="0" xfId="1" applyNumberFormat="1" applyFont="1" applyFill="1" applyBorder="1" applyAlignment="1" applyProtection="1">
      <alignment horizontal="right" vertical="center" wrapText="1"/>
    </xf>
    <xf numFmtId="164" fontId="13" fillId="4" borderId="0" xfId="3" applyNumberFormat="1" applyFont="1" applyFill="1" applyBorder="1" applyAlignment="1" applyProtection="1">
      <alignment vertical="center" wrapText="1"/>
      <protection locked="0"/>
    </xf>
    <xf numFmtId="164" fontId="22" fillId="4" borderId="4" xfId="3" applyNumberFormat="1" applyFont="1" applyFill="1" applyBorder="1" applyAlignment="1" applyProtection="1">
      <alignment vertical="center" wrapText="1"/>
      <protection locked="0"/>
    </xf>
    <xf numFmtId="43" fontId="13" fillId="4" borderId="0" xfId="3" applyNumberFormat="1" applyFont="1" applyFill="1" applyBorder="1" applyAlignment="1" applyProtection="1">
      <alignment vertical="center" wrapText="1"/>
    </xf>
    <xf numFmtId="164" fontId="13" fillId="4" borderId="4" xfId="3" applyNumberFormat="1" applyFont="1" applyFill="1" applyBorder="1" applyAlignment="1" applyProtection="1">
      <alignment vertical="center" wrapText="1"/>
    </xf>
    <xf numFmtId="167" fontId="13" fillId="4" borderId="0" xfId="3" applyNumberFormat="1" applyFont="1" applyFill="1" applyBorder="1" applyAlignment="1" applyProtection="1">
      <alignment vertical="center" wrapText="1"/>
    </xf>
    <xf numFmtId="164" fontId="22" fillId="4" borderId="2" xfId="3" applyNumberFormat="1" applyFont="1" applyFill="1" applyBorder="1" applyAlignment="1" applyProtection="1">
      <alignment vertical="center" wrapText="1"/>
      <protection locked="0"/>
    </xf>
    <xf numFmtId="164" fontId="22" fillId="4" borderId="5" xfId="3" applyNumberFormat="1" applyFont="1" applyFill="1" applyBorder="1" applyAlignment="1" applyProtection="1">
      <alignment vertical="center" wrapText="1"/>
      <protection locked="0"/>
    </xf>
    <xf numFmtId="164" fontId="13" fillId="0" borderId="0" xfId="3" applyNumberFormat="1" applyFont="1" applyFill="1" applyBorder="1" applyAlignment="1" applyProtection="1">
      <alignment vertical="center" wrapText="1"/>
      <protection locked="0"/>
    </xf>
    <xf numFmtId="164" fontId="13" fillId="0" borderId="2" xfId="3" applyNumberFormat="1" applyFont="1" applyFill="1" applyBorder="1" applyAlignment="1" applyProtection="1">
      <alignment vertical="center" wrapText="1"/>
      <protection locked="0"/>
    </xf>
    <xf numFmtId="164" fontId="13" fillId="0" borderId="5" xfId="3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Border="1" applyAlignment="1">
      <alignment vertical="center"/>
    </xf>
    <xf numFmtId="164" fontId="13" fillId="0" borderId="4" xfId="0" applyNumberFormat="1" applyFont="1" applyFill="1" applyBorder="1" applyAlignment="1">
      <alignment vertical="center"/>
    </xf>
    <xf numFmtId="164" fontId="13" fillId="0" borderId="5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4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 applyProtection="1">
      <alignment horizontal="right" vertical="center" wrapText="1"/>
    </xf>
    <xf numFmtId="166" fontId="8" fillId="0" borderId="0" xfId="1" applyNumberFormat="1" applyFont="1" applyFill="1" applyBorder="1" applyAlignment="1" applyProtection="1">
      <alignment horizontal="right" vertical="center" wrapText="1"/>
    </xf>
    <xf numFmtId="166" fontId="8" fillId="0" borderId="2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 indent="4"/>
    </xf>
    <xf numFmtId="0" fontId="0" fillId="0" borderId="0" xfId="0" applyAlignment="1">
      <alignment vertical="center"/>
    </xf>
    <xf numFmtId="1" fontId="17" fillId="0" borderId="0" xfId="1" applyNumberFormat="1" applyFont="1" applyFill="1" applyBorder="1" applyAlignment="1" applyProtection="1">
      <alignment horizontal="right" vertical="center" wrapText="1"/>
    </xf>
    <xf numFmtId="166" fontId="17" fillId="0" borderId="4" xfId="1" applyNumberFormat="1" applyFont="1" applyFill="1" applyBorder="1" applyAlignment="1" applyProtection="1">
      <alignment horizontal="right" vertical="center" wrapText="1"/>
    </xf>
    <xf numFmtId="164" fontId="8" fillId="4" borderId="5" xfId="3" applyNumberFormat="1" applyFont="1" applyFill="1" applyBorder="1" applyAlignment="1" applyProtection="1">
      <alignment horizontal="right" vertical="center" wrapText="1"/>
      <protection locked="0"/>
    </xf>
    <xf numFmtId="164" fontId="7" fillId="4" borderId="0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 wrapText="1" indent="4"/>
    </xf>
    <xf numFmtId="164" fontId="13" fillId="0" borderId="2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 wrapText="1"/>
    </xf>
    <xf numFmtId="0" fontId="26" fillId="0" borderId="5" xfId="0" applyFont="1" applyBorder="1" applyAlignment="1">
      <alignment vertical="center" wrapText="1"/>
    </xf>
    <xf numFmtId="168" fontId="13" fillId="0" borderId="4" xfId="0" applyNumberFormat="1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vertical="center"/>
    </xf>
    <xf numFmtId="168" fontId="13" fillId="0" borderId="5" xfId="0" applyNumberFormat="1" applyFont="1" applyFill="1" applyBorder="1" applyAlignment="1">
      <alignment vertical="center"/>
    </xf>
    <xf numFmtId="168" fontId="13" fillId="0" borderId="2" xfId="0" applyNumberFormat="1" applyFont="1" applyFill="1" applyBorder="1" applyAlignment="1">
      <alignment vertical="center"/>
    </xf>
    <xf numFmtId="168" fontId="13" fillId="4" borderId="5" xfId="0" applyNumberFormat="1" applyFont="1" applyFill="1" applyBorder="1" applyAlignment="1"/>
    <xf numFmtId="0" fontId="26" fillId="0" borderId="5" xfId="0" applyFont="1" applyBorder="1" applyAlignment="1">
      <alignment wrapText="1"/>
    </xf>
    <xf numFmtId="0" fontId="13" fillId="4" borderId="5" xfId="3" applyNumberFormat="1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>
      <alignment vertical="center"/>
    </xf>
    <xf numFmtId="164" fontId="13" fillId="4" borderId="4" xfId="3" applyNumberFormat="1" applyFont="1" applyFill="1" applyBorder="1" applyAlignment="1" applyProtection="1">
      <alignment vertical="top" wrapText="1"/>
      <protection locked="0"/>
    </xf>
    <xf numFmtId="164" fontId="13" fillId="4" borderId="5" xfId="3" applyNumberFormat="1" applyFont="1" applyFill="1" applyBorder="1" applyAlignment="1" applyProtection="1">
      <alignment vertical="top" wrapText="1"/>
      <protection locked="0"/>
    </xf>
    <xf numFmtId="0" fontId="13" fillId="0" borderId="4" xfId="3" applyFont="1" applyFill="1" applyBorder="1" applyAlignment="1" applyProtection="1">
      <alignment horizontal="left" vertical="top" wrapText="1"/>
      <protection locked="0"/>
    </xf>
    <xf numFmtId="164" fontId="13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4" xfId="3" applyNumberFormat="1" applyFont="1" applyFill="1" applyBorder="1" applyAlignment="1" applyProtection="1">
      <alignment vertical="top" wrapText="1"/>
      <protection locked="0"/>
    </xf>
    <xf numFmtId="0" fontId="13" fillId="0" borderId="5" xfId="0" applyFont="1" applyFill="1" applyBorder="1" applyAlignment="1">
      <alignment horizontal="left" vertical="center"/>
    </xf>
    <xf numFmtId="164" fontId="22" fillId="0" borderId="5" xfId="3" applyNumberFormat="1" applyFont="1" applyFill="1" applyBorder="1" applyAlignment="1" applyProtection="1">
      <alignment horizontal="right" vertical="center" wrapText="1"/>
    </xf>
    <xf numFmtId="164" fontId="22" fillId="0" borderId="5" xfId="3" applyNumberFormat="1" applyFont="1" applyFill="1" applyBorder="1" applyAlignment="1" applyProtection="1">
      <alignment horizontal="center" vertical="center" wrapText="1"/>
      <protection locked="0"/>
    </xf>
    <xf numFmtId="166" fontId="1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164" fontId="13" fillId="0" borderId="4" xfId="3" applyNumberFormat="1" applyFont="1" applyFill="1" applyBorder="1" applyAlignment="1" applyProtection="1">
      <alignment horizontal="right" vertical="center" wrapText="1"/>
    </xf>
    <xf numFmtId="164" fontId="22" fillId="0" borderId="4" xfId="3" applyNumberFormat="1" applyFont="1" applyFill="1" applyBorder="1" applyAlignment="1" applyProtection="1">
      <alignment horizontal="right" vertical="center" wrapText="1"/>
    </xf>
    <xf numFmtId="166" fontId="13" fillId="0" borderId="4" xfId="4" applyNumberFormat="1" applyFont="1" applyBorder="1" applyAlignment="1">
      <alignment horizontal="center" vertical="center" wrapText="1"/>
    </xf>
    <xf numFmtId="166" fontId="13" fillId="0" borderId="4" xfId="1" applyNumberFormat="1" applyFont="1" applyFill="1" applyBorder="1" applyAlignment="1" applyProtection="1">
      <alignment horizontal="left" vertical="center" wrapText="1"/>
    </xf>
    <xf numFmtId="166" fontId="13" fillId="0" borderId="5" xfId="4" applyNumberFormat="1" applyFont="1" applyBorder="1" applyAlignment="1">
      <alignment horizontal="center" vertical="center" wrapText="1"/>
    </xf>
    <xf numFmtId="0" fontId="13" fillId="0" borderId="4" xfId="3" applyFont="1" applyFill="1" applyBorder="1" applyAlignment="1" applyProtection="1">
      <alignment horizontal="right" vertical="center" wrapText="1"/>
    </xf>
    <xf numFmtId="0" fontId="13" fillId="0" borderId="5" xfId="3" applyFont="1" applyFill="1" applyBorder="1" applyAlignment="1" applyProtection="1">
      <alignment horizontal="right" vertical="center" wrapText="1"/>
      <protection locked="0"/>
    </xf>
    <xf numFmtId="0" fontId="13" fillId="4" borderId="4" xfId="3" applyFont="1" applyFill="1" applyBorder="1" applyAlignment="1" applyProtection="1">
      <alignment horizontal="center" vertical="center" wrapText="1"/>
      <protection locked="0"/>
    </xf>
    <xf numFmtId="0" fontId="13" fillId="4" borderId="5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right" vertical="center" wrapText="1"/>
      <protection locked="0"/>
    </xf>
    <xf numFmtId="166" fontId="13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5" xfId="3" applyNumberFormat="1" applyFont="1" applyFill="1" applyBorder="1" applyAlignment="1" applyProtection="1">
      <alignment horizontal="right" vertical="center" wrapText="1"/>
    </xf>
    <xf numFmtId="2" fontId="13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4" xfId="3" applyNumberFormat="1" applyFont="1" applyFill="1" applyBorder="1" applyAlignment="1" applyProtection="1">
      <alignment vertical="center" wrapText="1"/>
    </xf>
    <xf numFmtId="2" fontId="13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13" fillId="0" borderId="4" xfId="3" applyNumberFormat="1" applyFont="1" applyFill="1" applyBorder="1" applyAlignment="1" applyProtection="1">
      <alignment horizontal="right" vertical="center" wrapText="1"/>
      <protection locked="0"/>
    </xf>
    <xf numFmtId="165" fontId="13" fillId="0" borderId="5" xfId="1" applyNumberFormat="1" applyFont="1" applyFill="1" applyBorder="1" applyAlignment="1" applyProtection="1">
      <alignment horizontal="left" vertical="center" wrapText="1"/>
      <protection locked="0"/>
    </xf>
    <xf numFmtId="9" fontId="13" fillId="0" borderId="5" xfId="2" applyFont="1" applyFill="1" applyBorder="1" applyAlignment="1" applyProtection="1">
      <alignment horizontal="right" vertical="center" wrapText="1"/>
      <protection locked="0"/>
    </xf>
    <xf numFmtId="2" fontId="7" fillId="0" borderId="2" xfId="3" applyNumberFormat="1" applyFont="1" applyFill="1" applyBorder="1" applyAlignment="1" applyProtection="1">
      <alignment horizontal="right" vertical="center" wrapText="1"/>
      <protection locked="0"/>
    </xf>
    <xf numFmtId="2" fontId="13" fillId="0" borderId="5" xfId="2" applyNumberFormat="1" applyFont="1" applyFill="1" applyBorder="1" applyAlignment="1" applyProtection="1">
      <alignment horizontal="right" vertical="center" wrapText="1"/>
      <protection locked="0"/>
    </xf>
    <xf numFmtId="1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22" fillId="0" borderId="5" xfId="3" applyNumberFormat="1" applyFont="1" applyFill="1" applyBorder="1" applyAlignment="1" applyProtection="1">
      <alignment horizontal="center" vertical="center" wrapText="1"/>
    </xf>
    <xf numFmtId="166" fontId="13" fillId="0" borderId="0" xfId="1" applyNumberFormat="1" applyFont="1" applyBorder="1" applyAlignment="1">
      <alignment vertical="center"/>
    </xf>
    <xf numFmtId="164" fontId="22" fillId="0" borderId="5" xfId="3" applyNumberFormat="1" applyFont="1" applyFill="1" applyBorder="1" applyAlignment="1" applyProtection="1">
      <alignment horizontal="right" vertical="center" wrapText="1"/>
      <protection locked="0"/>
    </xf>
    <xf numFmtId="166" fontId="13" fillId="0" borderId="5" xfId="1" applyNumberFormat="1" applyFont="1" applyBorder="1" applyAlignment="1">
      <alignment horizontal="right" vertical="center" wrapText="1"/>
    </xf>
    <xf numFmtId="9" fontId="13" fillId="0" borderId="5" xfId="2" applyFont="1" applyFill="1" applyBorder="1" applyAlignment="1">
      <alignment horizontal="right" vertical="center"/>
    </xf>
    <xf numFmtId="0" fontId="26" fillId="0" borderId="0" xfId="0" applyFont="1" applyFill="1" applyAlignment="1">
      <alignment wrapText="1"/>
    </xf>
    <xf numFmtId="0" fontId="13" fillId="4" borderId="5" xfId="3" applyFont="1" applyFill="1" applyBorder="1" applyAlignment="1" applyProtection="1">
      <alignment horizontal="right" vertical="center" wrapText="1"/>
      <protection locked="0"/>
    </xf>
    <xf numFmtId="0" fontId="13" fillId="4" borderId="5" xfId="0" applyFont="1" applyFill="1" applyBorder="1" applyAlignment="1">
      <alignment horizontal="right" vertical="center" wrapText="1"/>
    </xf>
    <xf numFmtId="9" fontId="13" fillId="0" borderId="5" xfId="2" applyFont="1" applyFill="1" applyBorder="1" applyAlignment="1">
      <alignment horizontal="center" vertical="center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/>
    </xf>
    <xf numFmtId="9" fontId="13" fillId="0" borderId="4" xfId="2" applyFont="1" applyFill="1" applyBorder="1" applyAlignment="1">
      <alignment horizontal="right" vertical="center"/>
    </xf>
    <xf numFmtId="9" fontId="13" fillId="0" borderId="4" xfId="2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3"/>
    </xf>
    <xf numFmtId="0" fontId="13" fillId="0" borderId="2" xfId="0" applyFont="1" applyBorder="1" applyAlignment="1">
      <alignment horizontal="right" vertical="center"/>
    </xf>
    <xf numFmtId="164" fontId="22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1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 indent="5"/>
    </xf>
    <xf numFmtId="0" fontId="13" fillId="0" borderId="5" xfId="0" applyFont="1" applyFill="1" applyBorder="1" applyAlignment="1">
      <alignment horizontal="left" vertical="center" wrapText="1" indent="5"/>
    </xf>
    <xf numFmtId="0" fontId="26" fillId="6" borderId="0" xfId="0" applyFont="1" applyFill="1" applyAlignment="1">
      <alignment vertical="center" wrapText="1"/>
    </xf>
    <xf numFmtId="0" fontId="14" fillId="0" borderId="0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vertical="center" wrapText="1"/>
    </xf>
    <xf numFmtId="164" fontId="8" fillId="8" borderId="0" xfId="3" applyNumberFormat="1" applyFont="1" applyFill="1" applyBorder="1" applyAlignment="1" applyProtection="1">
      <alignment horizontal="right" vertical="center" wrapText="1"/>
      <protection locked="0"/>
    </xf>
    <xf numFmtId="166" fontId="8" fillId="8" borderId="0" xfId="1" applyNumberFormat="1" applyFont="1" applyFill="1" applyBorder="1" applyAlignment="1" applyProtection="1">
      <alignment horizontal="left" vertical="center" wrapText="1"/>
    </xf>
    <xf numFmtId="166" fontId="8" fillId="8" borderId="5" xfId="1" applyNumberFormat="1" applyFont="1" applyFill="1" applyBorder="1" applyAlignment="1" applyProtection="1">
      <alignment horizontal="left" vertical="center" wrapText="1"/>
    </xf>
    <xf numFmtId="164" fontId="13" fillId="8" borderId="2" xfId="0" applyNumberFormat="1" applyFont="1" applyFill="1" applyBorder="1" applyAlignment="1">
      <alignment vertical="center" wrapText="1"/>
    </xf>
    <xf numFmtId="164" fontId="13" fillId="8" borderId="0" xfId="0" applyNumberFormat="1" applyFont="1" applyFill="1" applyBorder="1" applyAlignment="1">
      <alignment vertical="center" wrapText="1"/>
    </xf>
    <xf numFmtId="0" fontId="13" fillId="4" borderId="2" xfId="3" applyFont="1" applyFill="1" applyBorder="1" applyAlignment="1" applyProtection="1">
      <alignment vertical="top" wrapText="1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>
      <alignment vertical="center" wrapText="1"/>
    </xf>
    <xf numFmtId="0" fontId="31" fillId="2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4"/>
    </xf>
    <xf numFmtId="166" fontId="7" fillId="0" borderId="0" xfId="4" applyNumberFormat="1" applyFont="1" applyFill="1" applyBorder="1" applyAlignment="1">
      <alignment horizontal="right" vertical="center" wrapText="1"/>
    </xf>
    <xf numFmtId="166" fontId="7" fillId="0" borderId="2" xfId="4" applyNumberFormat="1" applyFont="1" applyFill="1" applyBorder="1" applyAlignment="1">
      <alignment horizontal="right" vertical="center" wrapText="1"/>
    </xf>
    <xf numFmtId="166" fontId="7" fillId="0" borderId="5" xfId="4" applyNumberFormat="1" applyFont="1" applyFill="1" applyBorder="1" applyAlignment="1">
      <alignment horizontal="right"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5" xfId="0" quotePrefix="1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12" fillId="0" borderId="0" xfId="3" applyFont="1" applyFill="1" applyBorder="1" applyAlignment="1" applyProtection="1">
      <alignment vertical="center" wrapText="1"/>
      <protection locked="0"/>
    </xf>
    <xf numFmtId="0" fontId="12" fillId="0" borderId="0" xfId="3" quotePrefix="1" applyFont="1" applyFill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Fill="1" applyAlignment="1">
      <alignment vertical="center"/>
    </xf>
    <xf numFmtId="166" fontId="7" fillId="0" borderId="5" xfId="1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 indent="4"/>
    </xf>
    <xf numFmtId="168" fontId="7" fillId="4" borderId="0" xfId="0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1" fontId="7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Fill="1" applyBorder="1" applyAlignment="1">
      <alignment horizontal="left" vertical="center" wrapText="1" indent="4"/>
    </xf>
    <xf numFmtId="166" fontId="7" fillId="0" borderId="0" xfId="1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Border="1" applyAlignment="1">
      <alignment vertical="center"/>
    </xf>
    <xf numFmtId="0" fontId="38" fillId="0" borderId="0" xfId="3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right" vertical="center"/>
    </xf>
    <xf numFmtId="168" fontId="7" fillId="4" borderId="2" xfId="0" applyNumberFormat="1" applyFont="1" applyFill="1" applyBorder="1" applyAlignment="1">
      <alignment horizontal="right" vertical="center"/>
    </xf>
    <xf numFmtId="164" fontId="8" fillId="0" borderId="4" xfId="3" applyNumberFormat="1" applyFont="1" applyFill="1" applyBorder="1" applyAlignment="1" applyProtection="1">
      <alignment horizontal="right" vertical="center" wrapText="1"/>
      <protection locked="0"/>
    </xf>
    <xf numFmtId="166" fontId="7" fillId="0" borderId="4" xfId="1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168" fontId="7" fillId="4" borderId="5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 wrapText="1"/>
    </xf>
    <xf numFmtId="164" fontId="41" fillId="0" borderId="0" xfId="3" applyNumberFormat="1" applyFont="1" applyFill="1" applyBorder="1" applyAlignment="1" applyProtection="1">
      <alignment vertical="center" wrapText="1"/>
      <protection locked="0"/>
    </xf>
    <xf numFmtId="10" fontId="12" fillId="0" borderId="0" xfId="2" applyNumberFormat="1" applyFont="1" applyFill="1" applyBorder="1" applyAlignment="1" applyProtection="1">
      <alignment vertical="center" wrapText="1"/>
      <protection locked="0"/>
    </xf>
    <xf numFmtId="0" fontId="42" fillId="0" borderId="0" xfId="0" applyFont="1" applyFill="1" applyBorder="1" applyAlignment="1">
      <alignment vertical="center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Alignment="1">
      <alignment vertical="center" wrapText="1"/>
    </xf>
    <xf numFmtId="41" fontId="7" fillId="0" borderId="0" xfId="0" applyNumberFormat="1" applyFont="1" applyFill="1" applyAlignment="1">
      <alignment horizontal="right" vertical="center"/>
    </xf>
    <xf numFmtId="41" fontId="8" fillId="0" borderId="0" xfId="3" applyNumberFormat="1" applyFont="1" applyFill="1" applyBorder="1" applyAlignment="1" applyProtection="1">
      <alignment horizontal="right" vertical="center" wrapText="1"/>
    </xf>
    <xf numFmtId="41" fontId="8" fillId="0" borderId="5" xfId="3" applyNumberFormat="1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indent="4"/>
    </xf>
    <xf numFmtId="166" fontId="17" fillId="0" borderId="2" xfId="1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>
      <alignment horizontal="left" vertical="center" indent="4"/>
    </xf>
    <xf numFmtId="41" fontId="5" fillId="0" borderId="4" xfId="5" applyNumberFormat="1" applyFont="1" applyFill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4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4" xfId="0" applyFont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right" vertical="center"/>
    </xf>
    <xf numFmtId="166" fontId="5" fillId="0" borderId="4" xfId="1" applyNumberFormat="1" applyFont="1" applyFill="1" applyBorder="1" applyAlignment="1" applyProtection="1">
      <alignment horizontal="right" vertical="center" wrapText="1"/>
    </xf>
    <xf numFmtId="164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5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Fill="1" applyBorder="1" applyAlignment="1">
      <alignment horizontal="left" vertical="center" wrapText="1" indent="3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 indent="1"/>
    </xf>
    <xf numFmtId="41" fontId="5" fillId="0" borderId="0" xfId="3" applyNumberFormat="1" applyFont="1" applyFill="1" applyBorder="1" applyAlignment="1" applyProtection="1">
      <alignment horizontal="right" vertical="center" wrapText="1"/>
    </xf>
    <xf numFmtId="164" fontId="15" fillId="0" borderId="0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3" applyNumberFormat="1" applyFont="1" applyFill="1" applyBorder="1" applyAlignment="1" applyProtection="1">
      <alignment horizontal="right" vertical="center" wrapText="1"/>
      <protection locked="0"/>
    </xf>
    <xf numFmtId="165" fontId="7" fillId="0" borderId="2" xfId="1" applyFont="1" applyFill="1" applyBorder="1" applyAlignment="1">
      <alignment horizontal="right" vertical="center"/>
    </xf>
    <xf numFmtId="164" fontId="15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164" fontId="5" fillId="0" borderId="4" xfId="3" applyNumberFormat="1" applyFont="1" applyFill="1" applyBorder="1" applyAlignment="1" applyProtection="1">
      <alignment horizontal="right" vertical="center" wrapText="1"/>
      <protection locked="0"/>
    </xf>
    <xf numFmtId="166" fontId="15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15" fillId="0" borderId="2" xfId="4" applyNumberFormat="1" applyFont="1" applyFill="1" applyBorder="1" applyAlignment="1">
      <alignment horizontal="right" vertical="center" wrapText="1"/>
    </xf>
    <xf numFmtId="166" fontId="15" fillId="0" borderId="2" xfId="1" applyNumberFormat="1" applyFont="1" applyFill="1" applyBorder="1" applyAlignment="1" applyProtection="1">
      <alignment horizontal="right" vertical="center" wrapText="1"/>
    </xf>
    <xf numFmtId="3" fontId="15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3" applyFont="1" applyFill="1" applyBorder="1" applyAlignment="1" applyProtection="1">
      <alignment horizontal="right" vertical="center" wrapText="1"/>
      <protection locked="0"/>
    </xf>
    <xf numFmtId="0" fontId="15" fillId="0" borderId="2" xfId="3" applyFont="1" applyFill="1" applyBorder="1" applyAlignment="1" applyProtection="1">
      <alignment horizontal="right" vertical="center" wrapText="1"/>
    </xf>
    <xf numFmtId="166" fontId="15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2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43" fontId="8" fillId="0" borderId="5" xfId="3" applyNumberFormat="1" applyFont="1" applyFill="1" applyBorder="1" applyAlignment="1" applyProtection="1">
      <alignment horizontal="right" vertical="center" wrapText="1"/>
    </xf>
    <xf numFmtId="164" fontId="5" fillId="4" borderId="0" xfId="3" applyNumberFormat="1" applyFont="1" applyFill="1" applyBorder="1" applyAlignment="1" applyProtection="1">
      <alignment horizontal="right" vertical="center" wrapText="1"/>
    </xf>
    <xf numFmtId="4" fontId="8" fillId="0" borderId="5" xfId="3" applyNumberFormat="1" applyFont="1" applyFill="1" applyBorder="1" applyAlignment="1" applyProtection="1">
      <alignment horizontal="right" vertical="center" wrapText="1"/>
    </xf>
    <xf numFmtId="0" fontId="52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53" fillId="0" borderId="0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4" fontId="40" fillId="0" borderId="0" xfId="3" applyNumberFormat="1" applyFont="1" applyFill="1" applyBorder="1" applyAlignment="1" applyProtection="1">
      <alignment vertical="center" wrapText="1"/>
      <protection locked="0"/>
    </xf>
    <xf numFmtId="165" fontId="10" fillId="0" borderId="2" xfId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 wrapText="1" indent="1"/>
    </xf>
    <xf numFmtId="9" fontId="8" fillId="0" borderId="5" xfId="3" applyNumberFormat="1" applyFont="1" applyFill="1" applyBorder="1" applyAlignment="1" applyProtection="1">
      <alignment horizontal="right" vertical="center" wrapText="1"/>
    </xf>
    <xf numFmtId="164" fontId="5" fillId="0" borderId="0" xfId="3" applyNumberFormat="1" applyFont="1" applyFill="1" applyBorder="1" applyAlignment="1" applyProtection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8" fontId="7" fillId="0" borderId="5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 indent="1"/>
    </xf>
    <xf numFmtId="164" fontId="7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3" applyNumberFormat="1" applyFont="1" applyFill="1" applyBorder="1" applyAlignment="1" applyProtection="1">
      <alignment horizontal="right" vertical="center" wrapText="1"/>
    </xf>
    <xf numFmtId="0" fontId="5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/>
    </xf>
  </cellXfs>
  <cellStyles count="52">
    <cellStyle name="Comma 10" xfId="39" xr:uid="{00000000-0005-0000-0000-000052000000}"/>
    <cellStyle name="Comma 2" xfId="17" xr:uid="{00000000-0005-0000-0000-000001000000}"/>
    <cellStyle name="Comma 2 2" xfId="22" xr:uid="{00000000-0005-0000-0000-000002000000}"/>
    <cellStyle name="Comma 2 3" xfId="28" xr:uid="{00000000-0005-0000-0000-000003000000}"/>
    <cellStyle name="Comma 2 4" xfId="46" xr:uid="{00000000-0005-0000-0000-000001000000}"/>
    <cellStyle name="Comma 3" xfId="4" xr:uid="{00000000-0005-0000-0000-000004000000}"/>
    <cellStyle name="Comma 4" xfId="19" xr:uid="{00000000-0005-0000-0000-000005000000}"/>
    <cellStyle name="Comma 5" xfId="20" xr:uid="{00000000-0005-0000-0000-000006000000}"/>
    <cellStyle name="Comma 6" xfId="27" xr:uid="{00000000-0005-0000-0000-000007000000}"/>
    <cellStyle name="Comma 7" xfId="32" xr:uid="{00000000-0005-0000-0000-000008000000}"/>
    <cellStyle name="Comma 7 2" xfId="47" xr:uid="{00000000-0005-0000-0000-000008000000}"/>
    <cellStyle name="Comma 8" xfId="37" xr:uid="{00000000-0005-0000-0000-000050000000}"/>
    <cellStyle name="Comma 8 2" xfId="50" xr:uid="{00000000-0005-0000-0000-000050000000}"/>
    <cellStyle name="Comma 9" xfId="41" xr:uid="{00000000-0005-0000-0000-000031000000}"/>
    <cellStyle name="Currency 2" xfId="42" xr:uid="{00000000-0005-0000-0000-00003B000000}"/>
    <cellStyle name="fa_row_header_bold 2" xfId="9" xr:uid="{00000000-0005-0000-0000-00000A000000}"/>
    <cellStyle name="Hyperlink 2" xfId="23" xr:uid="{00000000-0005-0000-0000-00000B000000}"/>
    <cellStyle name="Normal 2" xfId="12" xr:uid="{00000000-0005-0000-0000-00000D000000}"/>
    <cellStyle name="Normal 2 2" xfId="21" xr:uid="{00000000-0005-0000-0000-00000E000000}"/>
    <cellStyle name="Normal 2 2 2" xfId="31" xr:uid="{00000000-0005-0000-0000-00000F000000}"/>
    <cellStyle name="Normal 2 3" xfId="25" xr:uid="{00000000-0005-0000-0000-000010000000}"/>
    <cellStyle name="Normal 2 4" xfId="18" xr:uid="{00000000-0005-0000-0000-000011000000}"/>
    <cellStyle name="Normal 2 5" xfId="44" xr:uid="{00000000-0005-0000-0000-00000D000000}"/>
    <cellStyle name="Normal 3" xfId="14" xr:uid="{00000000-0005-0000-0000-000012000000}"/>
    <cellStyle name="Normal 3 2" xfId="45" xr:uid="{00000000-0005-0000-0000-000012000000}"/>
    <cellStyle name="Normal 4" xfId="24" xr:uid="{00000000-0005-0000-0000-000013000000}"/>
    <cellStyle name="Normal 5" xfId="26" xr:uid="{00000000-0005-0000-0000-000014000000}"/>
    <cellStyle name="Normal 6" xfId="33" xr:uid="{00000000-0005-0000-0000-000015000000}"/>
    <cellStyle name="Normale 3 2" xfId="3" xr:uid="{00000000-0005-0000-0000-000016000000}"/>
    <cellStyle name="Percent 2" xfId="34" xr:uid="{00000000-0005-0000-0000-000018000000}"/>
    <cellStyle name="SAPDimensionCell" xfId="13" xr:uid="{00000000-0005-0000-0000-000019000000}"/>
    <cellStyle name="SAPMemberCell" xfId="15" xr:uid="{00000000-0005-0000-0000-00001A000000}"/>
    <cellStyle name="Денежный" xfId="5" builtinId="4"/>
    <cellStyle name="Денежный 3" xfId="36" xr:uid="{00000000-0005-0000-0000-00001B000000}"/>
    <cellStyle name="Денежный 3 2" xfId="49" xr:uid="{00000000-0005-0000-0000-00001B000000}"/>
    <cellStyle name="Обычный" xfId="0" builtinId="0"/>
    <cellStyle name="Обычный 15" xfId="6" xr:uid="{00000000-0005-0000-0000-00001C000000}"/>
    <cellStyle name="Обычный 2" xfId="11" xr:uid="{00000000-0005-0000-0000-00001D000000}"/>
    <cellStyle name="Обычный 2 10" xfId="8" xr:uid="{00000000-0005-0000-0000-00001E000000}"/>
    <cellStyle name="Обычный 2 10 2" xfId="30" xr:uid="{00000000-0005-0000-0000-00001F000000}"/>
    <cellStyle name="Обычный 2 2" xfId="16" xr:uid="{00000000-0005-0000-0000-000020000000}"/>
    <cellStyle name="Обычный 2 3" xfId="29" xr:uid="{00000000-0005-0000-0000-000021000000}"/>
    <cellStyle name="Обычный 2 4" xfId="43" xr:uid="{00000000-0005-0000-0000-00001D000000}"/>
    <cellStyle name="Обычный 3" xfId="7" xr:uid="{00000000-0005-0000-0000-000022000000}"/>
    <cellStyle name="Процентный" xfId="2" builtinId="5"/>
    <cellStyle name="Процентный 24 2" xfId="10" xr:uid="{00000000-0005-0000-0000-000023000000}"/>
    <cellStyle name="Финансовый" xfId="1" builtinId="3"/>
    <cellStyle name="Финансовый 2" xfId="38" xr:uid="{00000000-0005-0000-0000-000004000000}"/>
    <cellStyle name="Финансовый 2 2" xfId="51" xr:uid="{00000000-0005-0000-0000-000004000000}"/>
    <cellStyle name="Финансовый 2 3" xfId="40" xr:uid="{00000000-0005-0000-0000-000004000000}"/>
    <cellStyle name="Финансовый 3" xfId="35" xr:uid="{00000000-0005-0000-0000-000024000000}"/>
    <cellStyle name="Финансовый 3 2" xfId="48" xr:uid="{00000000-0005-0000-0000-000024000000}"/>
  </cellStyles>
  <dxfs count="0"/>
  <tableStyles count="0" defaultTableStyle="TableStyleMedium2" defaultPivotStyle="PivotStyleLight16"/>
  <colors>
    <mruColors>
      <color rgb="FFFFFF99"/>
      <color rgb="FF8CC63F"/>
      <color rgb="FF0F4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GOVERNANCE"/><Relationship Id="rId2" Type="http://schemas.openxmlformats.org/officeDocument/2006/relationships/hyperlink" Target="#SOCIAL"/><Relationship Id="rId1" Type="http://schemas.openxmlformats.org/officeDocument/2006/relationships/hyperlink" Target="#ENVIRONMENT"/><Relationship Id="rId5" Type="http://schemas.openxmlformats.org/officeDocument/2006/relationships/image" Target="../media/image1.png"/><Relationship Id="rId4" Type="http://schemas.openxmlformats.org/officeDocument/2006/relationships/hyperlink" Target="#RU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54;&#1062;&#1048;&#1040;&#1051;&#1068;&#1053;&#1067;&#1045;_&#1055;&#1054;&#1050;&#1040;&#1047;&#1040;&#1058;&#1045;&#1051;&#1048;"/><Relationship Id="rId2" Type="http://schemas.openxmlformats.org/officeDocument/2006/relationships/hyperlink" Target="#&#1069;&#1050;&#1054;&#1051;&#1054;&#1043;&#1048;&#1063;&#1045;&#1057;&#1050;&#1048;&#1045;_&#1055;&#1054;&#1050;&#1040;&#1047;&#1040;&#1058;&#1045;&#1051;&#1048;"/><Relationship Id="rId1" Type="http://schemas.openxmlformats.org/officeDocument/2006/relationships/image" Target="../media/image1.png"/><Relationship Id="rId5" Type="http://schemas.openxmlformats.org/officeDocument/2006/relationships/hyperlink" Target="#ENG!A1"/><Relationship Id="rId4" Type="http://schemas.openxmlformats.org/officeDocument/2006/relationships/hyperlink" Target="#&#1050;&#1054;&#1056;&#1055;&#1054;&#1056;&#1040;&#1058;&#1048;&#1042;&#1053;&#1054;&#1045;_&#1059;&#1055;&#1056;&#1040;&#1042;&#1051;&#1045;&#1053;&#1048;&#1045;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RUS!B43"/><Relationship Id="rId2" Type="http://schemas.openxmlformats.org/officeDocument/2006/relationships/hyperlink" Target="#ENG!B6"/><Relationship Id="rId1" Type="http://schemas.openxmlformats.org/officeDocument/2006/relationships/image" Target="../media/image1.png"/><Relationship Id="rId5" Type="http://schemas.openxmlformats.org/officeDocument/2006/relationships/hyperlink" Target="#RUS!A1"/><Relationship Id="rId4" Type="http://schemas.openxmlformats.org/officeDocument/2006/relationships/hyperlink" Target="#ENG!B18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2385785</xdr:colOff>
      <xdr:row>2</xdr:row>
      <xdr:rowOff>27214</xdr:rowOff>
    </xdr:from>
    <xdr:to>
      <xdr:col>7</xdr:col>
      <xdr:colOff>2810748</xdr:colOff>
      <xdr:row>2</xdr:row>
      <xdr:rowOff>458107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64835" y="27214"/>
          <a:ext cx="424963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E</a:t>
          </a:r>
        </a:p>
      </xdr:txBody>
    </xdr:sp>
    <xdr:clientData/>
  </xdr:twoCellAnchor>
  <xdr:twoCellAnchor>
    <xdr:from>
      <xdr:col>7</xdr:col>
      <xdr:colOff>2848430</xdr:colOff>
      <xdr:row>2</xdr:row>
      <xdr:rowOff>27214</xdr:rowOff>
    </xdr:from>
    <xdr:to>
      <xdr:col>7</xdr:col>
      <xdr:colOff>3270671</xdr:colOff>
      <xdr:row>2</xdr:row>
      <xdr:rowOff>458107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27480" y="27214"/>
          <a:ext cx="422241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</a:t>
          </a:r>
        </a:p>
      </xdr:txBody>
    </xdr:sp>
    <xdr:clientData/>
  </xdr:twoCellAnchor>
  <xdr:twoCellAnchor>
    <xdr:from>
      <xdr:col>7</xdr:col>
      <xdr:colOff>3311071</xdr:colOff>
      <xdr:row>2</xdr:row>
      <xdr:rowOff>27215</xdr:rowOff>
    </xdr:from>
    <xdr:to>
      <xdr:col>7</xdr:col>
      <xdr:colOff>3736034</xdr:colOff>
      <xdr:row>2</xdr:row>
      <xdr:rowOff>458108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490121" y="27215"/>
          <a:ext cx="424963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G</a:t>
          </a:r>
        </a:p>
      </xdr:txBody>
    </xdr:sp>
    <xdr:clientData/>
  </xdr:twoCellAnchor>
  <xdr:twoCellAnchor>
    <xdr:from>
      <xdr:col>7</xdr:col>
      <xdr:colOff>2358571</xdr:colOff>
      <xdr:row>2</xdr:row>
      <xdr:rowOff>526144</xdr:rowOff>
    </xdr:from>
    <xdr:to>
      <xdr:col>7</xdr:col>
      <xdr:colOff>3761923</xdr:colOff>
      <xdr:row>2</xdr:row>
      <xdr:rowOff>669334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537621" y="526144"/>
          <a:ext cx="1403352" cy="143190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Switch to Russian</a:t>
          </a:r>
          <a:endParaRPr lang="en-US" sz="1000" b="1">
            <a:solidFill>
              <a:schemeClr val="tx2">
                <a:lumMod val="7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99785</xdr:rowOff>
    </xdr:from>
    <xdr:to>
      <xdr:col>1</xdr:col>
      <xdr:colOff>2681626</xdr:colOff>
      <xdr:row>2</xdr:row>
      <xdr:rowOff>619577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276" t="11255" r="5656" b="9949"/>
        <a:stretch/>
      </xdr:blipFill>
      <xdr:spPr>
        <a:xfrm>
          <a:off x="1179286" y="99785"/>
          <a:ext cx="2681626" cy="864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67736</xdr:colOff>
      <xdr:row>1</xdr:row>
      <xdr:rowOff>5746</xdr:rowOff>
    </xdr:from>
    <xdr:to>
      <xdr:col>2</xdr:col>
      <xdr:colOff>2105025</xdr:colOff>
      <xdr:row>2</xdr:row>
      <xdr:rowOff>561604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76" t="11255" r="5656" b="9949"/>
        <a:stretch/>
      </xdr:blipFill>
      <xdr:spPr>
        <a:xfrm>
          <a:off x="334436" y="186721"/>
          <a:ext cx="2303989" cy="736833"/>
        </a:xfrm>
        <a:prstGeom prst="rect">
          <a:avLst/>
        </a:prstGeom>
      </xdr:spPr>
    </xdr:pic>
    <xdr:clientData/>
  </xdr:twoCellAnchor>
  <xdr:twoCellAnchor>
    <xdr:from>
      <xdr:col>8</xdr:col>
      <xdr:colOff>2367643</xdr:colOff>
      <xdr:row>1</xdr:row>
      <xdr:rowOff>130628</xdr:rowOff>
    </xdr:from>
    <xdr:to>
      <xdr:col>8</xdr:col>
      <xdr:colOff>2792606</xdr:colOff>
      <xdr:row>2</xdr:row>
      <xdr:rowOff>376464</xdr:rowOff>
    </xdr:to>
    <xdr:sp macro="" textlink="">
      <xdr:nvSpPr>
        <xdr:cNvPr id="15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469586" y="315685"/>
          <a:ext cx="424963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E</a:t>
          </a:r>
        </a:p>
      </xdr:txBody>
    </xdr:sp>
    <xdr:clientData/>
  </xdr:twoCellAnchor>
  <xdr:twoCellAnchor>
    <xdr:from>
      <xdr:col>8</xdr:col>
      <xdr:colOff>2830288</xdr:colOff>
      <xdr:row>1</xdr:row>
      <xdr:rowOff>130628</xdr:rowOff>
    </xdr:from>
    <xdr:to>
      <xdr:col>8</xdr:col>
      <xdr:colOff>3252529</xdr:colOff>
      <xdr:row>2</xdr:row>
      <xdr:rowOff>376464</xdr:rowOff>
    </xdr:to>
    <xdr:sp macro="" textlink="">
      <xdr:nvSpPr>
        <xdr:cNvPr id="16" name="Rounded 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932231" y="315685"/>
          <a:ext cx="422241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</a:t>
          </a:r>
        </a:p>
      </xdr:txBody>
    </xdr:sp>
    <xdr:clientData/>
  </xdr:twoCellAnchor>
  <xdr:twoCellAnchor>
    <xdr:from>
      <xdr:col>8</xdr:col>
      <xdr:colOff>3292929</xdr:colOff>
      <xdr:row>1</xdr:row>
      <xdr:rowOff>130629</xdr:rowOff>
    </xdr:from>
    <xdr:to>
      <xdr:col>8</xdr:col>
      <xdr:colOff>3717892</xdr:colOff>
      <xdr:row>2</xdr:row>
      <xdr:rowOff>376465</xdr:rowOff>
    </xdr:to>
    <xdr:sp macro="" textlink="">
      <xdr:nvSpPr>
        <xdr:cNvPr id="17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3394872" y="315686"/>
          <a:ext cx="424963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G</a:t>
          </a:r>
        </a:p>
      </xdr:txBody>
    </xdr:sp>
    <xdr:clientData/>
  </xdr:twoCellAnchor>
  <xdr:twoCellAnchor>
    <xdr:from>
      <xdr:col>8</xdr:col>
      <xdr:colOff>2394858</xdr:colOff>
      <xdr:row>2</xdr:row>
      <xdr:rowOff>444500</xdr:rowOff>
    </xdr:from>
    <xdr:to>
      <xdr:col>8</xdr:col>
      <xdr:colOff>3755572</xdr:colOff>
      <xdr:row>2</xdr:row>
      <xdr:rowOff>620485</xdr:rowOff>
    </xdr:to>
    <xdr:sp macro="" textlink="">
      <xdr:nvSpPr>
        <xdr:cNvPr id="18" name="Rounded 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031687" y="814614"/>
          <a:ext cx="1360714" cy="175985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ru-RU" sz="1000" b="1" baseline="0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Выбрать английский</a:t>
          </a:r>
          <a:endParaRPr lang="en-US" sz="1000" b="1">
            <a:solidFill>
              <a:schemeClr val="tx2">
                <a:lumMod val="7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84667</xdr:rowOff>
    </xdr:from>
    <xdr:to>
      <xdr:col>1</xdr:col>
      <xdr:colOff>2692210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76" t="11255" r="5656" b="9949"/>
        <a:stretch/>
      </xdr:blipFill>
      <xdr:spPr>
        <a:xfrm>
          <a:off x="620184" y="84667"/>
          <a:ext cx="2681626" cy="861483"/>
        </a:xfrm>
        <a:prstGeom prst="rect">
          <a:avLst/>
        </a:prstGeom>
      </xdr:spPr>
    </xdr:pic>
    <xdr:clientData/>
  </xdr:twoCellAnchor>
  <xdr:twoCellAnchor>
    <xdr:from>
      <xdr:col>20</xdr:col>
      <xdr:colOff>2385785</xdr:colOff>
      <xdr:row>1</xdr:row>
      <xdr:rowOff>27214</xdr:rowOff>
    </xdr:from>
    <xdr:to>
      <xdr:col>20</xdr:col>
      <xdr:colOff>2810748</xdr:colOff>
      <xdr:row>1</xdr:row>
      <xdr:rowOff>458107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63085" y="185964"/>
          <a:ext cx="424963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E</a:t>
          </a:r>
        </a:p>
      </xdr:txBody>
    </xdr:sp>
    <xdr:clientData/>
  </xdr:twoCellAnchor>
  <xdr:twoCellAnchor>
    <xdr:from>
      <xdr:col>20</xdr:col>
      <xdr:colOff>2848430</xdr:colOff>
      <xdr:row>1</xdr:row>
      <xdr:rowOff>27214</xdr:rowOff>
    </xdr:from>
    <xdr:to>
      <xdr:col>20</xdr:col>
      <xdr:colOff>3270671</xdr:colOff>
      <xdr:row>1</xdr:row>
      <xdr:rowOff>458107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725730" y="185964"/>
          <a:ext cx="422241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</a:t>
          </a:r>
        </a:p>
      </xdr:txBody>
    </xdr:sp>
    <xdr:clientData/>
  </xdr:twoCellAnchor>
  <xdr:twoCellAnchor>
    <xdr:from>
      <xdr:col>20</xdr:col>
      <xdr:colOff>3311071</xdr:colOff>
      <xdr:row>1</xdr:row>
      <xdr:rowOff>27215</xdr:rowOff>
    </xdr:from>
    <xdr:to>
      <xdr:col>20</xdr:col>
      <xdr:colOff>3736034</xdr:colOff>
      <xdr:row>1</xdr:row>
      <xdr:rowOff>458108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188371" y="185965"/>
          <a:ext cx="424963" cy="430893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G</a:t>
          </a:r>
        </a:p>
      </xdr:txBody>
    </xdr:sp>
    <xdr:clientData/>
  </xdr:twoCellAnchor>
  <xdr:twoCellAnchor>
    <xdr:from>
      <xdr:col>20</xdr:col>
      <xdr:colOff>2358571</xdr:colOff>
      <xdr:row>1</xdr:row>
      <xdr:rowOff>526144</xdr:rowOff>
    </xdr:from>
    <xdr:to>
      <xdr:col>20</xdr:col>
      <xdr:colOff>3761923</xdr:colOff>
      <xdr:row>1</xdr:row>
      <xdr:rowOff>669334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681389" y="687780"/>
          <a:ext cx="1403352" cy="143190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Switch to Russian</a:t>
          </a:r>
          <a:endParaRPr lang="en-US" sz="1000" b="1">
            <a:solidFill>
              <a:schemeClr val="tx2">
                <a:lumMod val="7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20</xdr:col>
      <xdr:colOff>2358571</xdr:colOff>
      <xdr:row>4</xdr:row>
      <xdr:rowOff>526144</xdr:rowOff>
    </xdr:from>
    <xdr:to>
      <xdr:col>20</xdr:col>
      <xdr:colOff>3761923</xdr:colOff>
      <xdr:row>4</xdr:row>
      <xdr:rowOff>669334</xdr:rowOff>
    </xdr:to>
    <xdr:sp macro="" textlink="">
      <xdr:nvSpPr>
        <xdr:cNvPr id="1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756571" y="695477"/>
          <a:ext cx="1403352" cy="143190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Switch to Russian</a:t>
          </a:r>
          <a:endParaRPr lang="en-US" sz="1000" b="1">
            <a:solidFill>
              <a:schemeClr val="tx2">
                <a:lumMod val="7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20</xdr:col>
      <xdr:colOff>2358571</xdr:colOff>
      <xdr:row>2</xdr:row>
      <xdr:rowOff>526144</xdr:rowOff>
    </xdr:from>
    <xdr:to>
      <xdr:col>20</xdr:col>
      <xdr:colOff>3761923</xdr:colOff>
      <xdr:row>2</xdr:row>
      <xdr:rowOff>669334</xdr:rowOff>
    </xdr:to>
    <xdr:sp macro="" textlink="">
      <xdr:nvSpPr>
        <xdr:cNvPr id="13" name="Rounded Rectangl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756571" y="695477"/>
          <a:ext cx="1403352" cy="143190"/>
        </a:xfrm>
        <a:prstGeom prst="roundRect">
          <a:avLst>
            <a:gd name="adj" fmla="val 21667"/>
          </a:avLst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2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Switch to Russian</a:t>
          </a:r>
          <a:endParaRPr lang="en-US" sz="1000" b="1">
            <a:solidFill>
              <a:schemeClr val="tx2">
                <a:lumMod val="75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10584</xdr:colOff>
      <xdr:row>0</xdr:row>
      <xdr:rowOff>84667</xdr:rowOff>
    </xdr:from>
    <xdr:to>
      <xdr:col>1</xdr:col>
      <xdr:colOff>2692210</xdr:colOff>
      <xdr:row>2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76" t="11255" r="5656" b="9949"/>
        <a:stretch/>
      </xdr:blipFill>
      <xdr:spPr>
        <a:xfrm>
          <a:off x="620184" y="84667"/>
          <a:ext cx="2681626" cy="861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G/&#1055;&#1088;&#1086;&#1077;&#1082;&#1090;/&#1056;&#1072;&#1089;&#1095;&#1077;&#1090;&#1099;/2022/&#1055;&#1043;/2022_Fix%20Price_&#1056;&#1072;&#1089;&#1095;&#1077;&#1090;%20&#1074;&#1099;&#1073;&#1088;&#1086;&#1089;&#1086;&#1074;%20Scope%201%202_25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водные данные"/>
      <sheetName val="Scope 1"/>
      <sheetName val="Scope 2"/>
      <sheetName val="Расчет потребления ресурсов &gt;&gt;&gt;"/>
      <sheetName val="Авто"/>
      <sheetName val="Топливо"/>
      <sheetName val="Хладагенты"/>
      <sheetName val="Электроэнергия"/>
      <sheetName val="Теплоэнергия"/>
      <sheetName val="S2_Магазин_ЭЭ_экстрап"/>
      <sheetName val="S2_Магазин_ТЭ clean"/>
      <sheetName val="S2_Магазин_ТЭ_экстрап"/>
      <sheetName val="S2_РЦ_ЭЭ+ТЭ_экстрап"/>
      <sheetName val="S2_Офис_ЭЭ+ТЭ_экстрап"/>
      <sheetName val="Коэффициенты&gt;&gt;"/>
      <sheetName val="Коэф. перевода и расчета знач."/>
      <sheetName val="Коэффициенты ПГП"/>
      <sheetName val="Коэффициенты эмиссии Scope1"/>
      <sheetName val="Охладительное оборудование"/>
      <sheetName val="Коэффициенты эмиссии Scope2"/>
      <sheetName val="Исход.данные Fix Price&gt;&gt;"/>
      <sheetName val="S1_РЦ_Выработка энергии"/>
      <sheetName val="S1_РЦ_Выработка энергии_01-11"/>
      <sheetName val="S1_РЦ_Выработка энергии_12"/>
      <sheetName val="S1_РЦ Пушкино_Теплоэнергия"/>
      <sheetName val="S1_Магазины_Хладагенты"/>
      <sheetName val="S1_РЦ_Хладагенты"/>
      <sheetName val="S1_Офисы_Хладагенты"/>
      <sheetName val="S2_Магазины_ЭЭ"/>
      <sheetName val="S2_РЦ_ЭЭ_01-11"/>
      <sheetName val="S2_РЦ_ЭЭ_12"/>
      <sheetName val="S2_Магазины_ТЭ"/>
      <sheetName val="S2_РЦ_ЭЭ"/>
      <sheetName val="S2_РЦ_ТЭ"/>
      <sheetName val="S2_Офис_ЭЭ+ТЭ"/>
      <sheetName val="S2_Склад_ЭЭ"/>
      <sheetName val="Данные по магазинам"/>
      <sheetName val="Данные по складу"/>
      <sheetName val="S2_Склад_ЭЭ_01-11"/>
      <sheetName val="S2_Склад_ЭЭ_12"/>
      <sheetName val="S2_РЦ_ТЭ_01-11"/>
      <sheetName val="S2_РЦ_ТЭ_12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G10">
            <v>87320</v>
          </cell>
        </row>
        <row r="15">
          <cell r="G15">
            <v>109392.8790451808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O698"/>
  <sheetViews>
    <sheetView showGridLines="0" tabSelected="1" zoomScale="70" zoomScaleNormal="70" workbookViewId="0">
      <pane xSplit="2" ySplit="6" topLeftCell="C7" activePane="bottomRight" state="frozen"/>
      <selection pane="topRight" activeCell="P1" sqref="P1"/>
      <selection pane="bottomLeft" activeCell="A7" sqref="A7"/>
      <selection pane="bottomRight" activeCell="I106" sqref="I106:I107"/>
    </sheetView>
  </sheetViews>
  <sheetFormatPr defaultColWidth="1.77734375" defaultRowHeight="14.55" customHeight="1" zeroHeight="1" outlineLevelRow="1" x14ac:dyDescent="0.3"/>
  <cols>
    <col min="1" max="1" width="3.88671875" style="423" customWidth="1"/>
    <col min="2" max="2" width="74.33203125" style="36" customWidth="1"/>
    <col min="3" max="3" width="18.6640625" style="36" bestFit="1" customWidth="1"/>
    <col min="4" max="4" width="14.44140625" style="36" customWidth="1"/>
    <col min="5" max="5" width="14.33203125" style="36" bestFit="1" customWidth="1"/>
    <col min="6" max="7" width="14.33203125" style="36" customWidth="1"/>
    <col min="8" max="8" width="66" style="296" customWidth="1"/>
    <col min="9" max="9" width="24.33203125" customWidth="1"/>
  </cols>
  <sheetData>
    <row r="1" spans="1:15 16343:16343" ht="14.55" customHeight="1" x14ac:dyDescent="0.3"/>
    <row r="2" spans="1:15 16343:16343" ht="12.45" customHeight="1" x14ac:dyDescent="0.3"/>
    <row r="3" spans="1:15 16343:16343" s="36" customFormat="1" ht="52.5" customHeight="1" x14ac:dyDescent="0.3">
      <c r="A3" s="424"/>
      <c r="B3" s="372" t="s">
        <v>221</v>
      </c>
      <c r="C3" s="35"/>
      <c r="D3" s="35"/>
      <c r="E3" s="35"/>
      <c r="F3" s="35"/>
      <c r="G3" s="35"/>
      <c r="H3" s="59"/>
      <c r="I3" s="38"/>
      <c r="XDO3" s="35"/>
    </row>
    <row r="4" spans="1:15 16343:16343" s="11" customFormat="1" ht="13.8" x14ac:dyDescent="0.3">
      <c r="A4" s="435"/>
      <c r="B4" s="508"/>
      <c r="C4" s="35"/>
      <c r="D4" s="35"/>
      <c r="E4" s="35"/>
      <c r="F4" s="35"/>
      <c r="G4" s="35"/>
      <c r="H4" s="10"/>
      <c r="I4" s="10"/>
    </row>
    <row r="5" spans="1:15 16343:16343" s="11" customFormat="1" ht="14.4" x14ac:dyDescent="0.3">
      <c r="A5" s="444"/>
      <c r="B5" s="508"/>
      <c r="C5" s="35"/>
      <c r="D5" s="35"/>
      <c r="E5" s="35"/>
      <c r="F5" s="35"/>
      <c r="G5" s="35"/>
      <c r="H5" s="10"/>
      <c r="I5" s="10"/>
    </row>
    <row r="6" spans="1:15 16343:16343" s="20" customFormat="1" ht="37.049999999999997" customHeight="1" x14ac:dyDescent="0.3">
      <c r="A6" s="39"/>
      <c r="B6" s="39"/>
      <c r="C6" s="40" t="s">
        <v>99</v>
      </c>
      <c r="D6" s="40">
        <v>2019</v>
      </c>
      <c r="E6" s="40">
        <v>2020</v>
      </c>
      <c r="F6" s="40">
        <v>2021</v>
      </c>
      <c r="G6" s="40">
        <v>2022</v>
      </c>
      <c r="H6" s="41" t="s">
        <v>223</v>
      </c>
    </row>
    <row r="7" spans="1:15 16343:16343" s="11" customFormat="1" ht="14.4" x14ac:dyDescent="0.3">
      <c r="A7" s="423"/>
      <c r="B7" s="36"/>
      <c r="C7" s="36"/>
      <c r="D7" s="36"/>
      <c r="E7" s="36"/>
      <c r="F7" s="36"/>
      <c r="G7" s="36"/>
      <c r="H7" s="26"/>
      <c r="I7" s="27"/>
      <c r="J7" s="27"/>
      <c r="K7" s="27"/>
      <c r="L7" s="27"/>
      <c r="M7" s="27"/>
      <c r="N7" s="27"/>
      <c r="O7" s="27"/>
    </row>
    <row r="8" spans="1:15 16343:16343" s="11" customFormat="1" ht="18" x14ac:dyDescent="0.3">
      <c r="A8" s="423"/>
      <c r="B8" s="383" t="s">
        <v>97</v>
      </c>
      <c r="C8" s="44"/>
      <c r="D8" s="44"/>
      <c r="E8" s="44"/>
      <c r="F8" s="44"/>
      <c r="G8" s="44"/>
      <c r="H8" s="27"/>
      <c r="I8" s="27"/>
      <c r="J8" s="27"/>
      <c r="K8" s="27"/>
      <c r="L8" s="27"/>
      <c r="M8" s="27"/>
      <c r="N8" s="27"/>
      <c r="O8" s="27"/>
    </row>
    <row r="9" spans="1:15 16343:16343" s="11" customFormat="1" ht="14.4" x14ac:dyDescent="0.3">
      <c r="A9" s="423"/>
      <c r="B9" s="36"/>
      <c r="C9" s="36"/>
      <c r="D9" s="36"/>
      <c r="E9" s="36"/>
      <c r="F9" s="36"/>
      <c r="G9" s="36"/>
      <c r="H9" s="27"/>
      <c r="I9" s="27"/>
      <c r="J9" s="27"/>
      <c r="K9" s="27"/>
      <c r="L9" s="27"/>
      <c r="M9" s="27"/>
      <c r="N9" s="27"/>
      <c r="O9" s="27"/>
    </row>
    <row r="10" spans="1:15 16343:16343" s="11" customFormat="1" ht="14.4" x14ac:dyDescent="0.3">
      <c r="A10" s="423"/>
      <c r="B10" s="1" t="s">
        <v>201</v>
      </c>
      <c r="C10" s="32"/>
      <c r="D10" s="32"/>
      <c r="E10" s="32"/>
      <c r="F10" s="425"/>
      <c r="G10" s="425"/>
      <c r="H10" s="453"/>
      <c r="I10" s="27"/>
      <c r="J10" s="27"/>
      <c r="K10" s="27"/>
      <c r="L10" s="27"/>
      <c r="M10" s="27"/>
      <c r="N10" s="27"/>
      <c r="O10" s="27"/>
    </row>
    <row r="11" spans="1:15 16343:16343" s="11" customFormat="1" ht="14.4" x14ac:dyDescent="0.3">
      <c r="A11" s="444"/>
      <c r="B11" s="243" t="s">
        <v>345</v>
      </c>
      <c r="C11" s="400" t="s">
        <v>356</v>
      </c>
      <c r="D11" s="256">
        <f>SUM(D12:D14)</f>
        <v>105228099.04392068</v>
      </c>
      <c r="E11" s="256">
        <f>SUM(E12:E14)</f>
        <v>105012744.18074495</v>
      </c>
      <c r="F11" s="256">
        <f>SUM(F12:F14)</f>
        <v>121492383.95434773</v>
      </c>
      <c r="G11" s="256">
        <f>SUM(G12:G14)</f>
        <v>132971000.91351409</v>
      </c>
      <c r="H11" s="356"/>
      <c r="I11" s="415"/>
      <c r="J11" s="27"/>
      <c r="K11" s="27"/>
      <c r="L11" s="27"/>
      <c r="M11" s="27"/>
      <c r="N11" s="27"/>
      <c r="O11" s="27"/>
    </row>
    <row r="12" spans="1:15 16343:16343" s="11" customFormat="1" ht="14.4" hidden="1" outlineLevel="1" x14ac:dyDescent="0.3">
      <c r="A12" s="444"/>
      <c r="B12" s="401" t="s">
        <v>487</v>
      </c>
      <c r="C12" s="29" t="s">
        <v>356</v>
      </c>
      <c r="D12" s="258">
        <v>8003065.8673777943</v>
      </c>
      <c r="E12" s="258">
        <v>8738597.3357394822</v>
      </c>
      <c r="F12" s="258">
        <v>11252299.806884678</v>
      </c>
      <c r="G12" s="258">
        <v>12857820.163333334</v>
      </c>
      <c r="H12" s="356"/>
      <c r="I12" s="415"/>
      <c r="J12" s="27"/>
      <c r="K12" s="27"/>
      <c r="L12" s="27"/>
      <c r="M12" s="27"/>
      <c r="N12" s="27"/>
      <c r="O12" s="27"/>
    </row>
    <row r="13" spans="1:15 16343:16343" s="11" customFormat="1" ht="14.4" hidden="1" outlineLevel="1" x14ac:dyDescent="0.3">
      <c r="A13" s="444"/>
      <c r="B13" s="401" t="s">
        <v>488</v>
      </c>
      <c r="C13" s="29" t="s">
        <v>356</v>
      </c>
      <c r="D13" s="258">
        <v>96891275.297962368</v>
      </c>
      <c r="E13" s="258">
        <v>95942256.562142521</v>
      </c>
      <c r="F13" s="258">
        <v>109738835.7430543</v>
      </c>
      <c r="G13" s="258">
        <v>119644676.6247192</v>
      </c>
      <c r="H13" s="356"/>
      <c r="I13" s="415"/>
      <c r="J13" s="27"/>
      <c r="K13" s="27"/>
      <c r="L13" s="27"/>
      <c r="M13" s="27"/>
      <c r="N13" s="27"/>
      <c r="O13" s="27"/>
    </row>
    <row r="14" spans="1:15 16343:16343" s="11" customFormat="1" ht="14.4" hidden="1" outlineLevel="1" x14ac:dyDescent="0.3">
      <c r="A14" s="444"/>
      <c r="B14" s="519" t="s">
        <v>489</v>
      </c>
      <c r="C14" s="29" t="s">
        <v>356</v>
      </c>
      <c r="D14" s="258">
        <v>333757.87858052703</v>
      </c>
      <c r="E14" s="258">
        <v>331890.28286294785</v>
      </c>
      <c r="F14" s="258">
        <v>501248.40440874593</v>
      </c>
      <c r="G14" s="258">
        <v>468504.1254615676</v>
      </c>
      <c r="H14" s="356"/>
      <c r="I14" s="415"/>
      <c r="J14" s="27"/>
      <c r="K14" s="27"/>
      <c r="L14" s="27"/>
      <c r="M14" s="27"/>
      <c r="N14" s="27"/>
      <c r="O14" s="27"/>
    </row>
    <row r="15" spans="1:15 16343:16343" s="27" customFormat="1" ht="14.4" collapsed="1" x14ac:dyDescent="0.3">
      <c r="A15" s="424"/>
      <c r="B15" s="234" t="s">
        <v>330</v>
      </c>
      <c r="C15" s="403" t="s">
        <v>356</v>
      </c>
      <c r="D15" s="261">
        <v>0</v>
      </c>
      <c r="E15" s="261">
        <v>0</v>
      </c>
      <c r="F15" s="261">
        <v>48138.06</v>
      </c>
      <c r="G15" s="261">
        <v>102655.42604971306</v>
      </c>
      <c r="H15" s="453"/>
      <c r="I15" s="415"/>
    </row>
    <row r="16" spans="1:15 16343:16343" s="11" customFormat="1" ht="14.4" x14ac:dyDescent="0.3">
      <c r="A16" s="444"/>
      <c r="B16" s="58" t="s">
        <v>206</v>
      </c>
      <c r="C16" s="404" t="s">
        <v>357</v>
      </c>
      <c r="D16" s="262">
        <f>SUM(D17:D19)</f>
        <v>154431.03415701937</v>
      </c>
      <c r="E16" s="262">
        <f>SUM(E17:E19)</f>
        <v>145525.53440613204</v>
      </c>
      <c r="F16" s="262">
        <f>SUM(F17:F19)</f>
        <v>179462.0053362996</v>
      </c>
      <c r="G16" s="262">
        <f>SUM(G17:G19)</f>
        <v>212451.48749045318</v>
      </c>
      <c r="H16" s="356"/>
      <c r="I16" s="415"/>
      <c r="J16" s="27"/>
      <c r="K16" s="27"/>
      <c r="L16" s="27"/>
      <c r="M16" s="27"/>
      <c r="N16" s="27"/>
      <c r="O16" s="27"/>
    </row>
    <row r="17" spans="1:15" s="11" customFormat="1" ht="14.4" hidden="1" outlineLevel="1" x14ac:dyDescent="0.3">
      <c r="A17" s="444"/>
      <c r="B17" s="401" t="s">
        <v>490</v>
      </c>
      <c r="C17" s="29" t="s">
        <v>357</v>
      </c>
      <c r="D17" s="258">
        <v>9034.7502174860856</v>
      </c>
      <c r="E17" s="258">
        <v>9814.8861304479415</v>
      </c>
      <c r="F17" s="258">
        <v>13200.061314468221</v>
      </c>
      <c r="G17" s="258">
        <v>11596.597678270773</v>
      </c>
      <c r="H17" s="356"/>
      <c r="I17" s="415"/>
      <c r="J17" s="27"/>
      <c r="K17" s="27"/>
      <c r="L17" s="27"/>
      <c r="M17" s="27"/>
      <c r="N17" s="27"/>
      <c r="O17" s="27"/>
    </row>
    <row r="18" spans="1:15" s="11" customFormat="1" ht="14.4" hidden="1" outlineLevel="1" x14ac:dyDescent="0.3">
      <c r="A18" s="444"/>
      <c r="B18" s="401" t="s">
        <v>491</v>
      </c>
      <c r="C18" s="29" t="s">
        <v>357</v>
      </c>
      <c r="D18" s="258">
        <v>144909.27495396591</v>
      </c>
      <c r="E18" s="258">
        <v>135160.57119796259</v>
      </c>
      <c r="F18" s="258">
        <v>165304.55624420565</v>
      </c>
      <c r="G18" s="258">
        <v>200028.06034385713</v>
      </c>
      <c r="H18" s="356"/>
      <c r="I18" s="415"/>
      <c r="J18" s="27"/>
      <c r="K18" s="27"/>
      <c r="L18" s="27"/>
      <c r="M18" s="27"/>
      <c r="N18" s="27"/>
      <c r="O18" s="27"/>
    </row>
    <row r="19" spans="1:15" s="11" customFormat="1" ht="14.4" hidden="1" outlineLevel="1" x14ac:dyDescent="0.3">
      <c r="A19" s="444"/>
      <c r="B19" s="402" t="s">
        <v>492</v>
      </c>
      <c r="C19" s="71" t="s">
        <v>357</v>
      </c>
      <c r="D19" s="260">
        <v>487.0089855673578</v>
      </c>
      <c r="E19" s="260">
        <v>550.07707772151628</v>
      </c>
      <c r="F19" s="260">
        <v>957.38777762571988</v>
      </c>
      <c r="G19" s="260">
        <v>826.82946832526295</v>
      </c>
      <c r="H19" s="356"/>
      <c r="I19" s="415"/>
      <c r="J19" s="27"/>
      <c r="K19" s="27"/>
      <c r="L19" s="27"/>
      <c r="M19" s="27"/>
      <c r="N19" s="27"/>
      <c r="O19" s="27"/>
    </row>
    <row r="20" spans="1:15" s="11" customFormat="1" ht="14.4" collapsed="1" x14ac:dyDescent="0.3">
      <c r="A20" s="444"/>
      <c r="B20" s="240" t="s">
        <v>210</v>
      </c>
      <c r="C20" s="403" t="s">
        <v>357</v>
      </c>
      <c r="D20" s="261">
        <v>229.866080305927</v>
      </c>
      <c r="E20" s="261">
        <v>788.69254000000001</v>
      </c>
      <c r="F20" s="457">
        <v>1219.5273999999999</v>
      </c>
      <c r="G20" s="457">
        <v>1589.1241184816211</v>
      </c>
      <c r="H20" s="453"/>
      <c r="I20" s="415"/>
      <c r="J20" s="27"/>
      <c r="K20" s="27"/>
      <c r="L20" s="27"/>
      <c r="M20" s="27"/>
      <c r="N20" s="27"/>
      <c r="O20" s="27"/>
    </row>
    <row r="21" spans="1:15" s="11" customFormat="1" ht="14.4" x14ac:dyDescent="0.3">
      <c r="A21" s="423"/>
      <c r="B21" s="36"/>
      <c r="C21" s="36"/>
      <c r="D21" s="46"/>
      <c r="E21" s="46"/>
      <c r="F21" s="46"/>
      <c r="G21" s="46"/>
      <c r="H21" s="356"/>
      <c r="I21" s="27"/>
      <c r="J21" s="27"/>
      <c r="K21" s="27"/>
      <c r="L21" s="27"/>
      <c r="M21" s="27"/>
      <c r="N21" s="27"/>
      <c r="O21" s="27"/>
    </row>
    <row r="22" spans="1:15" s="11" customFormat="1" ht="14.4" x14ac:dyDescent="0.3">
      <c r="A22" s="423"/>
      <c r="B22" s="458" t="s">
        <v>202</v>
      </c>
      <c r="C22" s="425"/>
      <c r="D22" s="425"/>
      <c r="E22" s="425"/>
      <c r="F22" s="425"/>
      <c r="G22" s="425"/>
      <c r="H22" s="453"/>
      <c r="I22" s="27"/>
      <c r="J22" s="27"/>
      <c r="K22" s="27"/>
      <c r="L22" s="27"/>
      <c r="M22" s="27"/>
      <c r="N22" s="27"/>
      <c r="O22" s="27"/>
    </row>
    <row r="23" spans="1:15" s="11" customFormat="1" ht="14.4" x14ac:dyDescent="0.3">
      <c r="A23" s="444"/>
      <c r="B23" s="459" t="s">
        <v>194</v>
      </c>
      <c r="C23" s="460" t="s">
        <v>219</v>
      </c>
      <c r="D23" s="461">
        <f>D24+D25</f>
        <v>773077</v>
      </c>
      <c r="E23" s="461">
        <f t="shared" ref="E23" si="0">E24+E25</f>
        <v>964895.1</v>
      </c>
      <c r="F23" s="461">
        <f>F24+F25</f>
        <v>900189.84</v>
      </c>
      <c r="G23" s="461">
        <f>G24+G25</f>
        <v>437991.44</v>
      </c>
      <c r="H23" s="356"/>
      <c r="I23" s="27"/>
      <c r="J23" s="27"/>
      <c r="K23" s="27"/>
      <c r="L23" s="27"/>
      <c r="M23" s="27"/>
      <c r="N23" s="27"/>
      <c r="O23" s="27"/>
    </row>
    <row r="24" spans="1:15" s="11" customFormat="1" ht="14.4" hidden="1" outlineLevel="1" x14ac:dyDescent="0.3">
      <c r="A24" s="444"/>
      <c r="B24" s="401" t="s">
        <v>363</v>
      </c>
      <c r="C24" s="7" t="s">
        <v>219</v>
      </c>
      <c r="D24" s="433">
        <v>773077</v>
      </c>
      <c r="E24" s="433">
        <v>866684.1</v>
      </c>
      <c r="F24" s="433">
        <v>886904.64</v>
      </c>
      <c r="G24" s="433">
        <v>427000</v>
      </c>
      <c r="H24" s="356"/>
      <c r="I24" s="27"/>
      <c r="J24" s="27"/>
      <c r="K24" s="27"/>
      <c r="L24" s="27"/>
      <c r="M24" s="27"/>
      <c r="N24" s="27"/>
      <c r="O24" s="27"/>
    </row>
    <row r="25" spans="1:15" s="11" customFormat="1" ht="13.8" hidden="1" outlineLevel="1" x14ac:dyDescent="0.3">
      <c r="A25" s="435"/>
      <c r="B25" s="384" t="s">
        <v>386</v>
      </c>
      <c r="C25" s="68" t="s">
        <v>219</v>
      </c>
      <c r="D25" s="434">
        <v>0</v>
      </c>
      <c r="E25" s="434">
        <v>98211</v>
      </c>
      <c r="F25" s="434">
        <v>13285.2</v>
      </c>
      <c r="G25" s="434">
        <v>10991.44</v>
      </c>
      <c r="H25" s="356"/>
      <c r="I25" s="27"/>
      <c r="J25" s="27"/>
      <c r="K25" s="27"/>
      <c r="L25" s="27"/>
      <c r="M25" s="27"/>
      <c r="N25" s="27"/>
      <c r="O25" s="27"/>
    </row>
    <row r="26" spans="1:15" s="11" customFormat="1" ht="14.4" collapsed="1" x14ac:dyDescent="0.3">
      <c r="A26" s="444"/>
      <c r="B26" s="240" t="s">
        <v>205</v>
      </c>
      <c r="C26" s="462" t="s">
        <v>235</v>
      </c>
      <c r="D26" s="463">
        <v>0</v>
      </c>
      <c r="E26" s="463">
        <v>0</v>
      </c>
      <c r="F26" s="463">
        <v>142878.72999999998</v>
      </c>
      <c r="G26" s="463">
        <f>SUM([1]Топливо!$G$10,[1]Топливо!$G$15)</f>
        <v>196712.8790451808</v>
      </c>
      <c r="H26" s="356"/>
      <c r="I26" s="27"/>
      <c r="J26" s="27"/>
      <c r="K26" s="27"/>
      <c r="L26" s="27"/>
      <c r="M26" s="27"/>
      <c r="N26" s="27"/>
      <c r="O26" s="27"/>
    </row>
    <row r="27" spans="1:15" s="11" customFormat="1" ht="14.4" x14ac:dyDescent="0.3">
      <c r="A27" s="423"/>
      <c r="B27" s="35"/>
      <c r="C27" s="7"/>
      <c r="D27" s="24"/>
      <c r="E27" s="7"/>
      <c r="F27" s="7"/>
      <c r="G27" s="7"/>
      <c r="I27" s="27"/>
      <c r="J27" s="27"/>
      <c r="K27" s="27"/>
      <c r="L27" s="27"/>
      <c r="M27" s="27"/>
      <c r="N27" s="27"/>
      <c r="O27" s="27"/>
    </row>
    <row r="28" spans="1:15" s="11" customFormat="1" ht="14.4" x14ac:dyDescent="0.3">
      <c r="A28" s="423"/>
      <c r="B28" s="458" t="s">
        <v>236</v>
      </c>
      <c r="C28" s="425"/>
      <c r="D28" s="425"/>
      <c r="E28" s="425"/>
      <c r="F28" s="425"/>
      <c r="G28" s="425"/>
      <c r="H28" s="453"/>
      <c r="I28" s="27"/>
      <c r="J28" s="27"/>
      <c r="K28" s="27"/>
      <c r="L28" s="27"/>
      <c r="M28" s="27"/>
      <c r="N28" s="27"/>
      <c r="O28" s="27"/>
    </row>
    <row r="29" spans="1:15" s="11" customFormat="1" ht="14.4" x14ac:dyDescent="0.3">
      <c r="A29" s="444"/>
      <c r="B29" s="398" t="s">
        <v>226</v>
      </c>
      <c r="C29" s="404" t="s">
        <v>237</v>
      </c>
      <c r="D29" s="297" t="s">
        <v>222</v>
      </c>
      <c r="E29" s="461">
        <v>3080</v>
      </c>
      <c r="F29" s="461">
        <v>3299</v>
      </c>
      <c r="G29" s="461">
        <v>2606.1878086891866</v>
      </c>
      <c r="H29" s="382"/>
      <c r="I29" s="27"/>
      <c r="J29" s="27"/>
      <c r="K29" s="27"/>
      <c r="L29" s="27"/>
      <c r="M29" s="27"/>
      <c r="N29" s="27"/>
      <c r="O29" s="27"/>
    </row>
    <row r="30" spans="1:15" s="27" customFormat="1" ht="14.4" x14ac:dyDescent="0.3">
      <c r="A30" s="444"/>
      <c r="B30" s="397" t="s">
        <v>227</v>
      </c>
      <c r="C30" s="403" t="s">
        <v>237</v>
      </c>
      <c r="D30" s="298" t="s">
        <v>222</v>
      </c>
      <c r="E30" s="464">
        <v>88761</v>
      </c>
      <c r="F30" s="464">
        <v>106608.23168069887</v>
      </c>
      <c r="G30" s="464">
        <v>118400.95722563649</v>
      </c>
      <c r="H30" s="382"/>
    </row>
    <row r="31" spans="1:15" s="27" customFormat="1" ht="13.8" x14ac:dyDescent="0.3">
      <c r="A31" s="435"/>
      <c r="B31" s="396" t="s">
        <v>433</v>
      </c>
      <c r="C31" s="400" t="s">
        <v>237</v>
      </c>
      <c r="D31" s="455" t="s">
        <v>222</v>
      </c>
      <c r="E31" s="461">
        <f>SUM(E32:E41)</f>
        <v>2091632.3216687115</v>
      </c>
      <c r="F31" s="461">
        <f>SUM(F32:F41)</f>
        <v>2413290.2476764312</v>
      </c>
      <c r="G31" s="461">
        <f>SUM(G32:G41)</f>
        <v>2759635.974744414</v>
      </c>
    </row>
    <row r="32" spans="1:15" s="27" customFormat="1" ht="13.8" hidden="1" outlineLevel="1" x14ac:dyDescent="0.3">
      <c r="A32" s="435"/>
      <c r="B32" s="454" t="s">
        <v>504</v>
      </c>
      <c r="C32" s="29" t="s">
        <v>237</v>
      </c>
      <c r="D32" s="257" t="s">
        <v>222</v>
      </c>
      <c r="E32" s="433">
        <v>1067684.5024120177</v>
      </c>
      <c r="F32" s="433">
        <v>1255547.5576618803</v>
      </c>
      <c r="G32" s="433">
        <v>1628587.5463615381</v>
      </c>
      <c r="H32" s="454"/>
    </row>
    <row r="33" spans="1:15" s="27" customFormat="1" ht="13.8" hidden="1" outlineLevel="1" x14ac:dyDescent="0.3">
      <c r="A33" s="435"/>
      <c r="B33" s="454" t="s">
        <v>505</v>
      </c>
      <c r="C33" s="46" t="s">
        <v>237</v>
      </c>
      <c r="D33" s="257" t="s">
        <v>222</v>
      </c>
      <c r="E33" s="433">
        <v>27039.686537331738</v>
      </c>
      <c r="F33" s="433">
        <v>35947.76871600801</v>
      </c>
      <c r="G33" s="433">
        <v>42757.929657639572</v>
      </c>
      <c r="H33" s="454"/>
    </row>
    <row r="34" spans="1:15" s="27" customFormat="1" ht="13.8" hidden="1" outlineLevel="1" x14ac:dyDescent="0.3">
      <c r="A34" s="435"/>
      <c r="B34" s="454" t="s">
        <v>506</v>
      </c>
      <c r="C34" s="29" t="s">
        <v>237</v>
      </c>
      <c r="D34" s="257" t="s">
        <v>222</v>
      </c>
      <c r="E34" s="433">
        <v>15232.126626587049</v>
      </c>
      <c r="F34" s="433">
        <v>23605.142516463042</v>
      </c>
      <c r="G34" s="433">
        <v>25947.118848718339</v>
      </c>
      <c r="H34" s="454"/>
    </row>
    <row r="35" spans="1:15" s="27" customFormat="1" ht="13.8" hidden="1" outlineLevel="1" x14ac:dyDescent="0.3">
      <c r="A35" s="435"/>
      <c r="B35" s="454" t="s">
        <v>507</v>
      </c>
      <c r="C35" s="29" t="s">
        <v>237</v>
      </c>
      <c r="D35" s="257" t="s">
        <v>222</v>
      </c>
      <c r="E35" s="433">
        <v>63796.546901557565</v>
      </c>
      <c r="F35" s="433">
        <v>68164.929246520158</v>
      </c>
      <c r="G35" s="433">
        <v>61626.113181351102</v>
      </c>
      <c r="H35" s="454"/>
    </row>
    <row r="36" spans="1:15" s="27" customFormat="1" ht="13.8" hidden="1" outlineLevel="1" x14ac:dyDescent="0.3">
      <c r="A36" s="435"/>
      <c r="B36" s="454" t="s">
        <v>508</v>
      </c>
      <c r="C36" s="29" t="s">
        <v>237</v>
      </c>
      <c r="D36" s="257" t="s">
        <v>222</v>
      </c>
      <c r="E36" s="433">
        <v>65030.121516609135</v>
      </c>
      <c r="F36" s="433">
        <v>57648.350222735156</v>
      </c>
      <c r="G36" s="433">
        <v>66042.824692339811</v>
      </c>
      <c r="H36" s="454"/>
    </row>
    <row r="37" spans="1:15" s="27" customFormat="1" ht="13.8" hidden="1" outlineLevel="1" x14ac:dyDescent="0.3">
      <c r="A37" s="435"/>
      <c r="B37" s="454" t="s">
        <v>509</v>
      </c>
      <c r="C37" s="29" t="s">
        <v>237</v>
      </c>
      <c r="D37" s="257" t="s">
        <v>222</v>
      </c>
      <c r="E37" s="433">
        <v>468.76207953685952</v>
      </c>
      <c r="F37" s="433">
        <v>935.60161601715663</v>
      </c>
      <c r="G37" s="433">
        <v>997.53299164548389</v>
      </c>
      <c r="H37" s="454"/>
    </row>
    <row r="38" spans="1:15" s="27" customFormat="1" ht="13.8" hidden="1" outlineLevel="1" x14ac:dyDescent="0.3">
      <c r="A38" s="435"/>
      <c r="B38" s="454" t="s">
        <v>510</v>
      </c>
      <c r="C38" s="29" t="s">
        <v>237</v>
      </c>
      <c r="D38" s="257" t="s">
        <v>222</v>
      </c>
      <c r="E38" s="433">
        <v>13164.374475253408</v>
      </c>
      <c r="F38" s="433">
        <v>13711.031990779205</v>
      </c>
      <c r="G38" s="433">
        <v>17945.939364382582</v>
      </c>
      <c r="H38" s="454"/>
    </row>
    <row r="39" spans="1:15" s="27" customFormat="1" ht="13.8" hidden="1" outlineLevel="1" x14ac:dyDescent="0.3">
      <c r="A39" s="435"/>
      <c r="B39" s="454" t="s">
        <v>511</v>
      </c>
      <c r="C39" s="29" t="s">
        <v>237</v>
      </c>
      <c r="D39" s="257" t="s">
        <v>222</v>
      </c>
      <c r="E39" s="433">
        <v>89.94513757337603</v>
      </c>
      <c r="F39" s="433">
        <v>198.75442560000002</v>
      </c>
      <c r="G39" s="433">
        <v>605.85096966000015</v>
      </c>
      <c r="H39" s="454"/>
    </row>
    <row r="40" spans="1:15" s="27" customFormat="1" ht="13.8" hidden="1" outlineLevel="1" x14ac:dyDescent="0.3">
      <c r="A40" s="435"/>
      <c r="B40" s="454" t="s">
        <v>512</v>
      </c>
      <c r="C40" s="29" t="s">
        <v>237</v>
      </c>
      <c r="D40" s="257" t="s">
        <v>222</v>
      </c>
      <c r="E40" s="433">
        <v>738904.26246999996</v>
      </c>
      <c r="F40" s="433">
        <v>848733.40388000011</v>
      </c>
      <c r="G40" s="433">
        <v>792850.78047000011</v>
      </c>
      <c r="H40" s="454"/>
    </row>
    <row r="41" spans="1:15" s="27" customFormat="1" ht="13.8" hidden="1" outlineLevel="1" x14ac:dyDescent="0.3">
      <c r="A41" s="435"/>
      <c r="B41" s="454" t="s">
        <v>513</v>
      </c>
      <c r="C41" s="29" t="s">
        <v>237</v>
      </c>
      <c r="D41" s="257" t="s">
        <v>222</v>
      </c>
      <c r="E41" s="434">
        <v>100221.99351224456</v>
      </c>
      <c r="F41" s="434">
        <v>108797.70740042799</v>
      </c>
      <c r="G41" s="434">
        <v>122274.33820713869</v>
      </c>
      <c r="H41" s="454"/>
    </row>
    <row r="42" spans="1:15" s="11" customFormat="1" ht="14.4" collapsed="1" x14ac:dyDescent="0.3">
      <c r="A42" s="444"/>
      <c r="B42" s="34"/>
      <c r="C42" s="65"/>
      <c r="D42" s="438"/>
      <c r="E42" s="65"/>
      <c r="F42" s="65"/>
      <c r="G42" s="65"/>
      <c r="H42" s="356"/>
      <c r="I42" s="27"/>
      <c r="J42" s="27"/>
      <c r="K42" s="27"/>
      <c r="L42" s="27"/>
      <c r="M42" s="27"/>
      <c r="N42" s="27"/>
      <c r="O42" s="27"/>
    </row>
    <row r="43" spans="1:15" s="11" customFormat="1" ht="14.4" x14ac:dyDescent="0.3">
      <c r="A43" s="444"/>
      <c r="B43" s="458" t="s">
        <v>203</v>
      </c>
      <c r="C43" s="425"/>
      <c r="D43" s="425"/>
      <c r="E43" s="425"/>
      <c r="F43" s="425"/>
      <c r="G43" s="32"/>
      <c r="I43" s="27"/>
      <c r="J43" s="27"/>
      <c r="K43" s="27"/>
      <c r="L43" s="27"/>
      <c r="M43" s="27"/>
      <c r="N43" s="27"/>
      <c r="O43" s="27"/>
    </row>
    <row r="44" spans="1:15" s="11" customFormat="1" ht="14.4" x14ac:dyDescent="0.3">
      <c r="A44" s="444"/>
      <c r="B44" s="473" t="s">
        <v>214</v>
      </c>
      <c r="C44" s="474" t="s">
        <v>220</v>
      </c>
      <c r="D44" s="475">
        <f>SUM(D45:D46)</f>
        <v>139743.06697249151</v>
      </c>
      <c r="E44" s="475">
        <f>SUM(E45:E46)</f>
        <v>158477.30926529568</v>
      </c>
      <c r="F44" s="475">
        <f>SUM(F45:F46)</f>
        <v>141957.66346187604</v>
      </c>
      <c r="G44" s="475">
        <f>SUM(G45:G46)</f>
        <v>168354</v>
      </c>
      <c r="H44" s="509"/>
      <c r="I44" s="27"/>
      <c r="J44" s="27"/>
      <c r="K44" s="27"/>
      <c r="L44" s="27"/>
      <c r="M44" s="27"/>
      <c r="N44" s="27"/>
      <c r="O44" s="27"/>
    </row>
    <row r="45" spans="1:15" s="11" customFormat="1" ht="14.4" x14ac:dyDescent="0.3">
      <c r="A45" s="424"/>
      <c r="B45" s="385" t="s">
        <v>469</v>
      </c>
      <c r="C45" s="55" t="s">
        <v>220</v>
      </c>
      <c r="D45" s="293">
        <v>121428.26899218971</v>
      </c>
      <c r="E45" s="293">
        <v>140208.22655189526</v>
      </c>
      <c r="F45" s="293">
        <v>121439.93115238135</v>
      </c>
      <c r="G45" s="293">
        <v>139050</v>
      </c>
      <c r="H45" s="356"/>
      <c r="I45" s="27"/>
      <c r="J45" s="27"/>
      <c r="K45" s="27"/>
      <c r="L45" s="27"/>
      <c r="M45" s="27"/>
      <c r="N45" s="27"/>
      <c r="O45" s="27"/>
    </row>
    <row r="46" spans="1:15" s="11" customFormat="1" ht="14.4" x14ac:dyDescent="0.3">
      <c r="A46" s="444"/>
      <c r="B46" s="385" t="s">
        <v>470</v>
      </c>
      <c r="C46" s="55" t="s">
        <v>220</v>
      </c>
      <c r="D46" s="293">
        <f>SUM(D47:D49)</f>
        <v>18314.797980301792</v>
      </c>
      <c r="E46" s="293">
        <f t="shared" ref="E46" si="1">SUM(E47:E49)</f>
        <v>18269.08271340041</v>
      </c>
      <c r="F46" s="293">
        <f t="shared" ref="F46:G46" si="2">SUM(F47:F49)</f>
        <v>20517.732309494702</v>
      </c>
      <c r="G46" s="293">
        <f t="shared" si="2"/>
        <v>29304</v>
      </c>
      <c r="I46" s="27"/>
      <c r="J46" s="27"/>
      <c r="K46" s="27"/>
      <c r="L46" s="27"/>
      <c r="M46" s="27"/>
      <c r="N46" s="27"/>
      <c r="O46" s="27"/>
    </row>
    <row r="47" spans="1:15" s="11" customFormat="1" ht="14.4" x14ac:dyDescent="0.3">
      <c r="A47" s="424"/>
      <c r="B47" s="426" t="s">
        <v>471</v>
      </c>
      <c r="C47" s="55" t="s">
        <v>220</v>
      </c>
      <c r="D47" s="293">
        <v>16155.6</v>
      </c>
      <c r="E47" s="293">
        <v>15928</v>
      </c>
      <c r="F47" s="293">
        <v>17581.457999999999</v>
      </c>
      <c r="G47" s="293">
        <v>24939</v>
      </c>
      <c r="H47" s="382"/>
      <c r="I47" s="27"/>
      <c r="J47" s="27"/>
      <c r="K47" s="27"/>
      <c r="L47" s="27"/>
      <c r="M47" s="27"/>
      <c r="N47" s="27"/>
      <c r="O47" s="27"/>
    </row>
    <row r="48" spans="1:15" s="11" customFormat="1" ht="14.4" x14ac:dyDescent="0.3">
      <c r="A48" s="423"/>
      <c r="B48" s="426" t="s">
        <v>472</v>
      </c>
      <c r="C48" s="55" t="s">
        <v>220</v>
      </c>
      <c r="D48" s="293">
        <v>1289.7</v>
      </c>
      <c r="E48" s="293">
        <v>1424</v>
      </c>
      <c r="F48" s="293">
        <v>1829.2809999999999</v>
      </c>
      <c r="G48" s="293">
        <v>3297</v>
      </c>
      <c r="H48" s="382"/>
      <c r="I48" s="27"/>
      <c r="J48" s="27"/>
      <c r="K48" s="27"/>
      <c r="L48" s="27"/>
      <c r="M48" s="27"/>
      <c r="N48" s="27"/>
      <c r="O48" s="27"/>
    </row>
    <row r="49" spans="1:15" s="11" customFormat="1" ht="13.8" x14ac:dyDescent="0.3">
      <c r="A49" s="435"/>
      <c r="B49" s="430" t="s">
        <v>473</v>
      </c>
      <c r="C49" s="87" t="s">
        <v>220</v>
      </c>
      <c r="D49" s="292">
        <v>869.49798030179329</v>
      </c>
      <c r="E49" s="292">
        <v>917.08271340041063</v>
      </c>
      <c r="F49" s="292">
        <v>1106.9933094947037</v>
      </c>
      <c r="G49" s="293">
        <v>1068</v>
      </c>
      <c r="H49" s="356"/>
      <c r="I49" s="27"/>
      <c r="J49" s="27"/>
      <c r="K49" s="27"/>
      <c r="L49" s="27"/>
      <c r="M49" s="27"/>
      <c r="N49" s="27"/>
      <c r="O49" s="27"/>
    </row>
    <row r="50" spans="1:15" s="36" customFormat="1" ht="13.8" x14ac:dyDescent="0.3">
      <c r="A50" s="435"/>
      <c r="B50" s="465" t="s">
        <v>424</v>
      </c>
      <c r="C50" s="466" t="s">
        <v>220</v>
      </c>
      <c r="D50" s="467">
        <f>D48+D47</f>
        <v>17445.3</v>
      </c>
      <c r="E50" s="467">
        <f t="shared" ref="E50:G50" si="3">E48+E47</f>
        <v>17352</v>
      </c>
      <c r="F50" s="467">
        <f t="shared" si="3"/>
        <v>19410.738999999998</v>
      </c>
      <c r="G50" s="467">
        <f t="shared" si="3"/>
        <v>28236</v>
      </c>
      <c r="H50" s="224"/>
    </row>
    <row r="51" spans="1:15" s="11" customFormat="1" ht="14.4" x14ac:dyDescent="0.3">
      <c r="A51" s="424"/>
      <c r="B51" s="54"/>
      <c r="C51" s="55"/>
      <c r="D51" s="268"/>
      <c r="E51" s="268"/>
      <c r="F51" s="268"/>
      <c r="G51" s="268"/>
      <c r="H51" s="356"/>
      <c r="I51" s="27"/>
      <c r="J51" s="27"/>
      <c r="K51" s="27"/>
      <c r="L51" s="27"/>
      <c r="M51" s="27"/>
      <c r="N51" s="27"/>
      <c r="O51" s="27"/>
    </row>
    <row r="52" spans="1:15" s="11" customFormat="1" ht="33" customHeight="1" x14ac:dyDescent="0.3">
      <c r="A52" s="424"/>
      <c r="B52" s="383" t="s">
        <v>96</v>
      </c>
      <c r="C52" s="49"/>
      <c r="D52" s="418"/>
      <c r="E52" s="418"/>
      <c r="F52" s="418"/>
      <c r="G52" s="418"/>
      <c r="I52" s="27"/>
      <c r="J52" s="27"/>
      <c r="K52" s="27"/>
      <c r="L52" s="27"/>
      <c r="M52" s="27"/>
      <c r="N52" s="27"/>
      <c r="O52" s="27"/>
    </row>
    <row r="53" spans="1:15" s="11" customFormat="1" ht="14.4" x14ac:dyDescent="0.3">
      <c r="A53" s="424"/>
      <c r="B53" s="51"/>
      <c r="C53" s="50"/>
      <c r="D53" s="419"/>
      <c r="E53" s="419"/>
      <c r="F53" s="419"/>
      <c r="G53" s="419"/>
      <c r="I53" s="27"/>
      <c r="J53" s="27"/>
      <c r="K53" s="27"/>
      <c r="L53" s="27"/>
      <c r="M53" s="27"/>
      <c r="N53" s="27"/>
      <c r="O53" s="27"/>
    </row>
    <row r="54" spans="1:15" s="11" customFormat="1" ht="14.4" x14ac:dyDescent="0.3">
      <c r="A54" s="424"/>
      <c r="B54" s="458" t="s">
        <v>331</v>
      </c>
      <c r="C54" s="458"/>
      <c r="D54" s="425"/>
      <c r="E54" s="425"/>
      <c r="F54" s="425"/>
      <c r="G54" s="425"/>
      <c r="I54" s="27"/>
      <c r="J54" s="27"/>
      <c r="K54" s="27"/>
      <c r="L54" s="27"/>
      <c r="M54" s="27"/>
      <c r="N54" s="27"/>
      <c r="O54" s="27"/>
    </row>
    <row r="55" spans="1:15" s="11" customFormat="1" ht="27.6" x14ac:dyDescent="0.3">
      <c r="A55" s="424"/>
      <c r="B55" s="389" t="s">
        <v>360</v>
      </c>
      <c r="C55" s="404" t="s">
        <v>176</v>
      </c>
      <c r="D55" s="471">
        <f>SUM(D56:D58)</f>
        <v>25064.3485714286</v>
      </c>
      <c r="E55" s="471">
        <f>SUM(E56:E58)</f>
        <v>31970.099065750193</v>
      </c>
      <c r="F55" s="471">
        <f>SUM(F56:F58)</f>
        <v>33043.780484527444</v>
      </c>
      <c r="G55" s="471">
        <f>SUM(G56:G58)</f>
        <v>39013.089848843811</v>
      </c>
      <c r="H55" s="382" t="s">
        <v>474</v>
      </c>
      <c r="I55" s="27"/>
      <c r="J55" s="27"/>
      <c r="K55" s="27"/>
      <c r="L55" s="27"/>
      <c r="M55" s="27"/>
      <c r="N55" s="27"/>
      <c r="O55" s="27"/>
    </row>
    <row r="56" spans="1:15" s="11" customFormat="1" ht="14.4" hidden="1" outlineLevel="1" x14ac:dyDescent="0.3">
      <c r="A56" s="424"/>
      <c r="B56" s="362" t="s">
        <v>475</v>
      </c>
      <c r="C56" s="29" t="s">
        <v>176</v>
      </c>
      <c r="D56" s="9">
        <v>935.29382488479246</v>
      </c>
      <c r="E56" s="9">
        <v>1356.2776308831305</v>
      </c>
      <c r="F56" s="9">
        <v>1507.18992206649</v>
      </c>
      <c r="G56" s="9">
        <v>1738.7175162894878</v>
      </c>
      <c r="I56" s="27"/>
      <c r="J56" s="27"/>
      <c r="K56" s="27"/>
      <c r="L56" s="27"/>
      <c r="M56" s="27"/>
      <c r="N56" s="27"/>
      <c r="O56" s="27"/>
    </row>
    <row r="57" spans="1:15" s="11" customFormat="1" ht="14.4" hidden="1" outlineLevel="1" x14ac:dyDescent="0.3">
      <c r="A57" s="424"/>
      <c r="B57" s="362" t="s">
        <v>469</v>
      </c>
      <c r="C57" s="29" t="s">
        <v>176</v>
      </c>
      <c r="D57" s="9">
        <v>21827.054746543807</v>
      </c>
      <c r="E57" s="9">
        <v>28105.434338092869</v>
      </c>
      <c r="F57" s="9">
        <v>28937.454867376469</v>
      </c>
      <c r="G57" s="9">
        <v>34444.72564156611</v>
      </c>
      <c r="H57" s="356"/>
      <c r="I57" s="27"/>
      <c r="J57" s="27"/>
      <c r="K57" s="27"/>
      <c r="L57" s="27"/>
      <c r="M57" s="27"/>
      <c r="N57" s="27"/>
      <c r="O57" s="27"/>
    </row>
    <row r="58" spans="1:15" s="11" customFormat="1" ht="14.4" hidden="1" outlineLevel="1" x14ac:dyDescent="0.3">
      <c r="A58" s="424"/>
      <c r="B58" s="362" t="s">
        <v>470</v>
      </c>
      <c r="C58" s="29" t="s">
        <v>176</v>
      </c>
      <c r="D58" s="92">
        <v>2302</v>
      </c>
      <c r="E58" s="92">
        <v>2508.3870967741932</v>
      </c>
      <c r="F58" s="92">
        <v>2599.1356950844838</v>
      </c>
      <c r="G58" s="92">
        <v>2829.6466909882151</v>
      </c>
      <c r="H58" s="356"/>
      <c r="I58" s="27"/>
      <c r="J58" s="27"/>
      <c r="K58" s="27"/>
      <c r="L58" s="27"/>
      <c r="M58" s="27"/>
      <c r="N58" s="27"/>
      <c r="O58" s="27"/>
    </row>
    <row r="59" spans="1:15" s="11" customFormat="1" ht="41.4" collapsed="1" x14ac:dyDescent="0.3">
      <c r="A59" s="424"/>
      <c r="B59" s="470" t="s">
        <v>476</v>
      </c>
      <c r="C59" s="400" t="s">
        <v>176</v>
      </c>
      <c r="D59" s="471">
        <f>SUM(D60:D62)</f>
        <v>14798</v>
      </c>
      <c r="E59" s="471">
        <f>SUM(E60:E62)</f>
        <v>16971</v>
      </c>
      <c r="F59" s="471">
        <f>SUM(F60:F62)</f>
        <v>17659</v>
      </c>
      <c r="G59" s="471">
        <v>23723</v>
      </c>
      <c r="H59" s="382" t="s">
        <v>477</v>
      </c>
      <c r="I59" s="27"/>
      <c r="J59" s="27"/>
      <c r="K59" s="27"/>
      <c r="L59" s="27"/>
      <c r="M59" s="27"/>
      <c r="N59" s="27"/>
      <c r="O59" s="27"/>
    </row>
    <row r="60" spans="1:15" s="11" customFormat="1" ht="14.4" hidden="1" outlineLevel="1" x14ac:dyDescent="0.3">
      <c r="A60" s="424"/>
      <c r="B60" s="362" t="s">
        <v>475</v>
      </c>
      <c r="C60" s="29" t="s">
        <v>176</v>
      </c>
      <c r="D60" s="9">
        <v>958</v>
      </c>
      <c r="E60" s="9">
        <v>1196</v>
      </c>
      <c r="F60" s="9">
        <v>1405</v>
      </c>
      <c r="G60" s="9">
        <v>1574</v>
      </c>
      <c r="H60" s="356"/>
      <c r="I60" s="27"/>
      <c r="J60" s="27"/>
      <c r="K60" s="27"/>
      <c r="L60" s="27"/>
      <c r="M60" s="27"/>
      <c r="N60" s="27"/>
      <c r="O60" s="27"/>
    </row>
    <row r="61" spans="1:15" s="11" customFormat="1" ht="14.4" hidden="1" outlineLevel="1" x14ac:dyDescent="0.3">
      <c r="A61" s="424"/>
      <c r="B61" s="362" t="s">
        <v>469</v>
      </c>
      <c r="C61" s="29" t="s">
        <v>176</v>
      </c>
      <c r="D61" s="9">
        <v>13138</v>
      </c>
      <c r="E61" s="9">
        <v>15027</v>
      </c>
      <c r="F61" s="9">
        <v>15405</v>
      </c>
      <c r="G61" s="9">
        <v>21315</v>
      </c>
      <c r="I61" s="110"/>
      <c r="J61" s="27"/>
      <c r="K61" s="27"/>
      <c r="L61" s="27"/>
      <c r="M61" s="27"/>
      <c r="N61" s="27"/>
      <c r="O61" s="27"/>
    </row>
    <row r="62" spans="1:15" s="11" customFormat="1" ht="14.4" hidden="1" outlineLevel="1" x14ac:dyDescent="0.3">
      <c r="A62" s="424"/>
      <c r="B62" s="373" t="s">
        <v>470</v>
      </c>
      <c r="C62" s="71" t="s">
        <v>176</v>
      </c>
      <c r="D62" s="9">
        <v>702</v>
      </c>
      <c r="E62" s="9">
        <v>748</v>
      </c>
      <c r="F62" s="9">
        <v>849</v>
      </c>
      <c r="G62" s="9">
        <v>834</v>
      </c>
      <c r="H62" s="356"/>
      <c r="I62" s="27"/>
      <c r="J62" s="27"/>
      <c r="K62" s="27"/>
      <c r="L62" s="27"/>
      <c r="M62" s="27"/>
      <c r="N62" s="27"/>
      <c r="O62" s="27"/>
    </row>
    <row r="63" spans="1:15" s="11" customFormat="1" ht="14.4" collapsed="1" x14ac:dyDescent="0.3">
      <c r="A63" s="424"/>
      <c r="B63" s="469" t="s">
        <v>364</v>
      </c>
      <c r="C63" s="400" t="s">
        <v>176</v>
      </c>
      <c r="D63" s="471">
        <v>14764</v>
      </c>
      <c r="E63" s="471">
        <v>16936</v>
      </c>
      <c r="F63" s="475">
        <v>17633</v>
      </c>
      <c r="G63" s="475">
        <v>23659</v>
      </c>
      <c r="H63" s="356"/>
      <c r="I63" s="27"/>
      <c r="J63" s="27"/>
      <c r="K63" s="27"/>
      <c r="L63" s="27"/>
      <c r="M63" s="27"/>
      <c r="N63" s="27"/>
      <c r="O63" s="27"/>
    </row>
    <row r="64" spans="1:15" s="11" customFormat="1" ht="13.8" hidden="1" outlineLevel="1" x14ac:dyDescent="0.3">
      <c r="A64" s="435"/>
      <c r="B64" s="472" t="s">
        <v>475</v>
      </c>
      <c r="C64" s="29" t="s">
        <v>176</v>
      </c>
      <c r="D64" s="9">
        <v>936</v>
      </c>
      <c r="E64" s="9">
        <v>1184</v>
      </c>
      <c r="F64" s="9">
        <v>1401</v>
      </c>
      <c r="G64" s="9">
        <v>1561</v>
      </c>
      <c r="H64" s="436"/>
      <c r="I64" s="27"/>
      <c r="J64" s="27"/>
      <c r="K64" s="27"/>
      <c r="L64" s="27"/>
      <c r="M64" s="27"/>
      <c r="N64" s="27"/>
      <c r="O64" s="27"/>
    </row>
    <row r="65" spans="1:15" s="11" customFormat="1" ht="13.8" hidden="1" outlineLevel="1" x14ac:dyDescent="0.3">
      <c r="A65" s="435"/>
      <c r="B65" s="472" t="s">
        <v>469</v>
      </c>
      <c r="C65" s="29" t="s">
        <v>176</v>
      </c>
      <c r="D65" s="9">
        <v>13128</v>
      </c>
      <c r="E65" s="9">
        <v>15009</v>
      </c>
      <c r="F65" s="9">
        <v>15386</v>
      </c>
      <c r="G65" s="9">
        <v>21275</v>
      </c>
      <c r="H65" s="436"/>
      <c r="I65" s="27"/>
      <c r="J65" s="27"/>
      <c r="K65" s="27"/>
      <c r="L65" s="27"/>
      <c r="M65" s="27"/>
      <c r="N65" s="27"/>
      <c r="O65" s="27"/>
    </row>
    <row r="66" spans="1:15" s="11" customFormat="1" ht="13.8" hidden="1" outlineLevel="1" x14ac:dyDescent="0.3">
      <c r="A66" s="435"/>
      <c r="B66" s="472" t="s">
        <v>470</v>
      </c>
      <c r="C66" s="29" t="s">
        <v>176</v>
      </c>
      <c r="D66" s="9">
        <v>700</v>
      </c>
      <c r="E66" s="9">
        <v>743</v>
      </c>
      <c r="F66" s="9">
        <v>846</v>
      </c>
      <c r="G66" s="9">
        <v>823</v>
      </c>
      <c r="H66" s="436"/>
      <c r="I66" s="27"/>
      <c r="J66" s="27"/>
      <c r="K66" s="27"/>
      <c r="L66" s="27"/>
      <c r="M66" s="27"/>
      <c r="N66" s="27"/>
      <c r="O66" s="27"/>
    </row>
    <row r="67" spans="1:15" s="11" customFormat="1" ht="41.4" collapsed="1" x14ac:dyDescent="0.3">
      <c r="A67" s="424"/>
      <c r="B67" s="386" t="s">
        <v>478</v>
      </c>
      <c r="C67" s="440"/>
      <c r="D67" s="440"/>
      <c r="E67" s="80"/>
      <c r="F67" s="80"/>
      <c r="G67" s="80"/>
      <c r="H67" s="382" t="s">
        <v>479</v>
      </c>
      <c r="I67" s="27"/>
      <c r="J67" s="27"/>
      <c r="K67" s="27"/>
      <c r="L67" s="27"/>
      <c r="M67" s="27"/>
      <c r="N67" s="27"/>
      <c r="O67" s="27"/>
    </row>
    <row r="68" spans="1:15" s="11" customFormat="1" ht="14.4" x14ac:dyDescent="0.3">
      <c r="A68" s="444"/>
      <c r="B68" s="477" t="s">
        <v>402</v>
      </c>
      <c r="C68" s="478" t="s">
        <v>176</v>
      </c>
      <c r="D68" s="468">
        <f>SUM(D69:D70)</f>
        <v>13784</v>
      </c>
      <c r="E68" s="468">
        <f t="shared" ref="E68:F68" si="4">SUM(E69:E70)</f>
        <v>15700</v>
      </c>
      <c r="F68" s="468">
        <f t="shared" si="4"/>
        <v>16218</v>
      </c>
      <c r="G68" s="468">
        <v>21704</v>
      </c>
      <c r="H68" s="517"/>
      <c r="I68" s="27"/>
      <c r="J68" s="27"/>
      <c r="K68" s="27"/>
      <c r="L68" s="27"/>
      <c r="M68" s="27"/>
      <c r="N68" s="27"/>
      <c r="O68" s="27"/>
    </row>
    <row r="69" spans="1:15" s="36" customFormat="1" ht="14.4" x14ac:dyDescent="0.3">
      <c r="A69" s="432"/>
      <c r="B69" s="390" t="s">
        <v>403</v>
      </c>
      <c r="C69" s="7" t="s">
        <v>176</v>
      </c>
      <c r="D69" s="9">
        <v>11190</v>
      </c>
      <c r="E69" s="9">
        <v>12859</v>
      </c>
      <c r="F69" s="9">
        <v>13324</v>
      </c>
      <c r="G69" s="9">
        <v>18514</v>
      </c>
      <c r="H69" s="409"/>
    </row>
    <row r="70" spans="1:15" s="36" customFormat="1" ht="14.4" x14ac:dyDescent="0.3">
      <c r="A70" s="432"/>
      <c r="B70" s="77" t="s">
        <v>404</v>
      </c>
      <c r="C70" s="68" t="s">
        <v>176</v>
      </c>
      <c r="D70" s="92">
        <v>2594</v>
      </c>
      <c r="E70" s="92">
        <v>2841</v>
      </c>
      <c r="F70" s="92">
        <v>2894</v>
      </c>
      <c r="G70" s="92">
        <v>3190</v>
      </c>
      <c r="H70" s="409"/>
    </row>
    <row r="71" spans="1:15" s="11" customFormat="1" ht="14.4" x14ac:dyDescent="0.3">
      <c r="A71" s="444"/>
      <c r="B71" s="479" t="s">
        <v>405</v>
      </c>
      <c r="C71" s="460" t="s">
        <v>176</v>
      </c>
      <c r="D71" s="468">
        <f>SUM(D72:D73)</f>
        <v>1014</v>
      </c>
      <c r="E71" s="468">
        <f t="shared" ref="E71:F71" si="5">SUM(E72:E73)</f>
        <v>1271</v>
      </c>
      <c r="F71" s="468">
        <f t="shared" si="5"/>
        <v>1441</v>
      </c>
      <c r="G71" s="468">
        <v>2019</v>
      </c>
      <c r="H71" s="356"/>
      <c r="I71" s="27"/>
      <c r="J71" s="27"/>
      <c r="K71" s="27"/>
      <c r="L71" s="27"/>
      <c r="M71" s="27"/>
      <c r="N71" s="27"/>
      <c r="O71" s="27"/>
    </row>
    <row r="72" spans="1:15" s="36" customFormat="1" ht="14.4" x14ac:dyDescent="0.3">
      <c r="A72" s="432"/>
      <c r="B72" s="390" t="s">
        <v>403</v>
      </c>
      <c r="C72" s="7" t="s">
        <v>176</v>
      </c>
      <c r="D72" s="9">
        <v>860</v>
      </c>
      <c r="E72" s="9">
        <v>1110</v>
      </c>
      <c r="F72" s="9">
        <v>1280</v>
      </c>
      <c r="G72" s="9">
        <v>1788</v>
      </c>
      <c r="H72" s="409"/>
    </row>
    <row r="73" spans="1:15" s="36" customFormat="1" ht="14.4" x14ac:dyDescent="0.3">
      <c r="A73" s="432"/>
      <c r="B73" s="77" t="s">
        <v>404</v>
      </c>
      <c r="C73" s="68" t="s">
        <v>176</v>
      </c>
      <c r="D73" s="92">
        <v>154</v>
      </c>
      <c r="E73" s="92">
        <v>161</v>
      </c>
      <c r="F73" s="92">
        <v>161</v>
      </c>
      <c r="G73" s="92">
        <v>231</v>
      </c>
      <c r="H73" s="409"/>
    </row>
    <row r="74" spans="1:15" s="11" customFormat="1" ht="14.4" x14ac:dyDescent="0.3">
      <c r="A74" s="444"/>
      <c r="B74" s="476" t="s">
        <v>244</v>
      </c>
      <c r="C74" s="68" t="s">
        <v>14</v>
      </c>
      <c r="D74" s="500">
        <f>D71/(D68+D71)*100</f>
        <v>6.8522773347749695</v>
      </c>
      <c r="E74" s="500">
        <f>E71/(E68+E71)*100</f>
        <v>7.4892463614401033</v>
      </c>
      <c r="F74" s="500">
        <f>F71/(F68+F71)*100</f>
        <v>8.1601449685712666</v>
      </c>
      <c r="G74" s="500">
        <v>0.09</v>
      </c>
      <c r="H74" s="356"/>
      <c r="I74" s="27"/>
      <c r="J74" s="27"/>
      <c r="K74" s="27"/>
      <c r="L74" s="27"/>
      <c r="M74" s="27"/>
      <c r="N74" s="27"/>
      <c r="O74" s="27"/>
    </row>
    <row r="75" spans="1:15" s="11" customFormat="1" ht="14.4" x14ac:dyDescent="0.3">
      <c r="A75" s="424"/>
      <c r="B75" s="388" t="s">
        <v>430</v>
      </c>
      <c r="C75" s="460" t="s">
        <v>176</v>
      </c>
      <c r="D75" s="501">
        <f>SUM(D76:D77)</f>
        <v>2</v>
      </c>
      <c r="E75" s="501">
        <f t="shared" ref="E75:F75" si="6">SUM(E76:E77)</f>
        <v>6</v>
      </c>
      <c r="F75" s="501">
        <f t="shared" si="6"/>
        <v>10</v>
      </c>
      <c r="G75" s="521">
        <v>0</v>
      </c>
      <c r="H75" s="356"/>
      <c r="I75" s="27"/>
      <c r="J75" s="27"/>
      <c r="K75" s="27"/>
      <c r="L75" s="27"/>
      <c r="M75" s="27"/>
      <c r="N75" s="27"/>
      <c r="O75" s="27"/>
    </row>
    <row r="76" spans="1:15" s="36" customFormat="1" ht="14.4" x14ac:dyDescent="0.3">
      <c r="A76" s="432"/>
      <c r="B76" s="390" t="s">
        <v>403</v>
      </c>
      <c r="C76" s="7" t="s">
        <v>176</v>
      </c>
      <c r="D76" s="8">
        <v>1</v>
      </c>
      <c r="E76" s="8">
        <v>5</v>
      </c>
      <c r="F76" s="8">
        <v>9</v>
      </c>
      <c r="G76" s="8">
        <v>0</v>
      </c>
      <c r="H76" s="409"/>
    </row>
    <row r="77" spans="1:15" s="36" customFormat="1" ht="14.4" x14ac:dyDescent="0.3">
      <c r="A77" s="432"/>
      <c r="B77" s="390" t="s">
        <v>404</v>
      </c>
      <c r="C77" s="7" t="s">
        <v>176</v>
      </c>
      <c r="D77" s="8">
        <v>1</v>
      </c>
      <c r="E77" s="8">
        <v>1</v>
      </c>
      <c r="F77" s="414">
        <v>1</v>
      </c>
      <c r="G77" s="414">
        <v>0</v>
      </c>
      <c r="H77" s="409"/>
    </row>
    <row r="78" spans="1:15" s="11" customFormat="1" ht="14.4" x14ac:dyDescent="0.3">
      <c r="A78" s="424"/>
      <c r="B78" s="477" t="s">
        <v>431</v>
      </c>
      <c r="C78" s="478" t="s">
        <v>176</v>
      </c>
      <c r="D78" s="471">
        <v>17</v>
      </c>
      <c r="E78" s="471">
        <v>19</v>
      </c>
      <c r="F78" s="468">
        <v>13</v>
      </c>
      <c r="G78" s="468">
        <v>19</v>
      </c>
      <c r="H78" s="356"/>
      <c r="I78" s="27"/>
      <c r="J78" s="27"/>
      <c r="K78" s="27"/>
      <c r="L78" s="27"/>
      <c r="M78" s="27"/>
      <c r="N78" s="27"/>
      <c r="O78" s="27"/>
    </row>
    <row r="79" spans="1:15" s="36" customFormat="1" ht="14.4" x14ac:dyDescent="0.3">
      <c r="A79" s="432"/>
      <c r="B79" s="390" t="s">
        <v>403</v>
      </c>
      <c r="C79" s="7" t="s">
        <v>176</v>
      </c>
      <c r="D79" s="9">
        <v>16</v>
      </c>
      <c r="E79" s="9">
        <v>16</v>
      </c>
      <c r="F79" s="9">
        <v>12</v>
      </c>
      <c r="G79" s="9">
        <v>12</v>
      </c>
      <c r="H79" s="409"/>
    </row>
    <row r="80" spans="1:15" s="36" customFormat="1" ht="14.4" x14ac:dyDescent="0.3">
      <c r="A80" s="432"/>
      <c r="B80" s="77" t="s">
        <v>404</v>
      </c>
      <c r="C80" s="68" t="s">
        <v>176</v>
      </c>
      <c r="D80" s="92">
        <v>1</v>
      </c>
      <c r="E80" s="92">
        <v>3</v>
      </c>
      <c r="F80" s="92">
        <v>1</v>
      </c>
      <c r="G80" s="92">
        <v>7</v>
      </c>
      <c r="H80" s="409"/>
    </row>
    <row r="81" spans="1:15" s="11" customFormat="1" ht="14.4" x14ac:dyDescent="0.3">
      <c r="A81" s="424"/>
      <c r="B81" s="476" t="s">
        <v>129</v>
      </c>
      <c r="C81" s="68" t="s">
        <v>14</v>
      </c>
      <c r="D81" s="502">
        <f>D78/D59*100</f>
        <v>0.11488038924178942</v>
      </c>
      <c r="E81" s="502">
        <f>E78/E59*100</f>
        <v>0.11195568911672854</v>
      </c>
      <c r="F81" s="502">
        <f>F78/F59*100</f>
        <v>7.3616852596409765E-2</v>
      </c>
      <c r="G81" s="502">
        <v>0.09</v>
      </c>
      <c r="H81" s="356"/>
      <c r="I81" s="27"/>
      <c r="J81" s="27"/>
      <c r="K81" s="27"/>
      <c r="L81" s="27"/>
      <c r="M81" s="27"/>
      <c r="N81" s="27"/>
      <c r="O81" s="27"/>
    </row>
    <row r="82" spans="1:15" s="11" customFormat="1" ht="14.4" x14ac:dyDescent="0.3">
      <c r="A82" s="432"/>
      <c r="B82" s="477" t="s">
        <v>432</v>
      </c>
      <c r="C82" s="460" t="s">
        <v>176</v>
      </c>
      <c r="D82" s="480">
        <f>SUM(D83:D84)</f>
        <v>14781</v>
      </c>
      <c r="E82" s="480">
        <f t="shared" ref="E82:F82" si="7">SUM(E83:E84)</f>
        <v>16952</v>
      </c>
      <c r="F82" s="480">
        <f t="shared" si="7"/>
        <v>17646</v>
      </c>
      <c r="G82" s="480">
        <v>23704</v>
      </c>
      <c r="H82" s="356"/>
      <c r="I82" s="27"/>
      <c r="J82" s="27"/>
      <c r="K82" s="27"/>
      <c r="L82" s="27"/>
      <c r="M82" s="27"/>
      <c r="N82" s="27"/>
      <c r="O82" s="27"/>
    </row>
    <row r="83" spans="1:15" s="11" customFormat="1" ht="14.4" x14ac:dyDescent="0.3">
      <c r="A83" s="432"/>
      <c r="B83" s="390" t="s">
        <v>403</v>
      </c>
      <c r="C83" s="7" t="s">
        <v>176</v>
      </c>
      <c r="D83" s="451">
        <f t="shared" ref="D83:F84" si="8">D88-D79</f>
        <v>12034</v>
      </c>
      <c r="E83" s="451">
        <f t="shared" si="8"/>
        <v>13953</v>
      </c>
      <c r="F83" s="451">
        <f t="shared" si="8"/>
        <v>14592</v>
      </c>
      <c r="G83" s="451">
        <v>20290</v>
      </c>
      <c r="H83" s="356"/>
      <c r="I83" s="27"/>
      <c r="J83" s="27"/>
      <c r="K83" s="27"/>
      <c r="L83" s="27"/>
      <c r="M83" s="27"/>
      <c r="N83" s="27"/>
      <c r="O83" s="27"/>
    </row>
    <row r="84" spans="1:15" s="11" customFormat="1" ht="14.4" x14ac:dyDescent="0.3">
      <c r="A84" s="432"/>
      <c r="B84" s="77" t="s">
        <v>404</v>
      </c>
      <c r="C84" s="68" t="s">
        <v>176</v>
      </c>
      <c r="D84" s="452">
        <f t="shared" si="8"/>
        <v>2747</v>
      </c>
      <c r="E84" s="452">
        <f t="shared" si="8"/>
        <v>2999</v>
      </c>
      <c r="F84" s="452">
        <f t="shared" si="8"/>
        <v>3054</v>
      </c>
      <c r="G84" s="452">
        <v>3414</v>
      </c>
      <c r="H84" s="356"/>
      <c r="I84" s="27"/>
      <c r="J84" s="27"/>
      <c r="K84" s="27"/>
      <c r="L84" s="27"/>
      <c r="M84" s="27"/>
      <c r="N84" s="27"/>
      <c r="O84" s="27"/>
    </row>
    <row r="85" spans="1:15" s="11" customFormat="1" ht="13.8" x14ac:dyDescent="0.3">
      <c r="B85" s="361"/>
      <c r="C85" s="72"/>
      <c r="D85" s="450"/>
      <c r="E85" s="450"/>
      <c r="F85" s="450"/>
      <c r="G85" s="450"/>
      <c r="H85" s="356"/>
      <c r="I85" s="27"/>
      <c r="J85" s="27"/>
      <c r="K85" s="27"/>
      <c r="L85" s="27"/>
      <c r="M85" s="27"/>
      <c r="N85" s="27"/>
      <c r="O85" s="27"/>
    </row>
    <row r="86" spans="1:15" s="11" customFormat="1" ht="13.8" x14ac:dyDescent="0.3">
      <c r="B86" s="458" t="s">
        <v>162</v>
      </c>
      <c r="C86" s="425"/>
      <c r="D86" s="425"/>
      <c r="E86" s="425"/>
      <c r="F86" s="425"/>
      <c r="G86" s="425"/>
      <c r="H86" s="356"/>
      <c r="I86" s="27"/>
      <c r="J86" s="27"/>
      <c r="K86" s="27"/>
      <c r="L86" s="27"/>
      <c r="M86" s="27"/>
      <c r="N86" s="27"/>
      <c r="O86" s="27"/>
    </row>
    <row r="87" spans="1:15" s="11" customFormat="1" ht="14.4" x14ac:dyDescent="0.3">
      <c r="A87" s="424"/>
      <c r="B87" s="470" t="s">
        <v>365</v>
      </c>
      <c r="C87" s="400" t="s">
        <v>179</v>
      </c>
      <c r="D87" s="482">
        <f>SUM(D88:D89)</f>
        <v>14798</v>
      </c>
      <c r="E87" s="482">
        <f>SUM(E88:E89)</f>
        <v>16971</v>
      </c>
      <c r="F87" s="471">
        <f>SUM(F88:F89)</f>
        <v>17659</v>
      </c>
      <c r="G87" s="471">
        <f>SUM(G88:G89)</f>
        <v>23723</v>
      </c>
      <c r="I87" s="27"/>
      <c r="J87" s="27"/>
      <c r="K87" s="27"/>
      <c r="L87" s="27"/>
      <c r="M87" s="27"/>
      <c r="N87" s="27"/>
      <c r="O87" s="27"/>
    </row>
    <row r="88" spans="1:15" s="11" customFormat="1" ht="14.4" x14ac:dyDescent="0.3">
      <c r="A88" s="424"/>
      <c r="B88" s="226" t="s">
        <v>370</v>
      </c>
      <c r="C88" s="7" t="s">
        <v>179</v>
      </c>
      <c r="D88" s="72">
        <v>12050</v>
      </c>
      <c r="E88" s="72">
        <v>13969</v>
      </c>
      <c r="F88" s="9">
        <v>14604</v>
      </c>
      <c r="G88" s="9">
        <v>20302</v>
      </c>
      <c r="I88" s="27"/>
      <c r="J88" s="27"/>
      <c r="K88" s="27"/>
      <c r="L88" s="27"/>
      <c r="M88" s="27"/>
      <c r="N88" s="27"/>
      <c r="O88" s="27"/>
    </row>
    <row r="89" spans="1:15" s="11" customFormat="1" ht="14.4" x14ac:dyDescent="0.3">
      <c r="A89" s="424"/>
      <c r="B89" s="70" t="s">
        <v>371</v>
      </c>
      <c r="C89" s="71" t="s">
        <v>179</v>
      </c>
      <c r="D89" s="72">
        <v>2748</v>
      </c>
      <c r="E89" s="72">
        <v>3002</v>
      </c>
      <c r="F89" s="92">
        <v>3055</v>
      </c>
      <c r="G89" s="92">
        <v>3421</v>
      </c>
      <c r="H89" s="356"/>
      <c r="I89" s="27"/>
      <c r="J89" s="27"/>
      <c r="K89" s="27"/>
      <c r="L89" s="27"/>
      <c r="M89" s="27"/>
      <c r="N89" s="27"/>
      <c r="O89" s="27"/>
    </row>
    <row r="90" spans="1:15" s="11" customFormat="1" ht="16.8" customHeight="1" x14ac:dyDescent="0.3">
      <c r="A90" s="424"/>
      <c r="B90" s="469" t="s">
        <v>447</v>
      </c>
      <c r="C90" s="400" t="s">
        <v>179</v>
      </c>
      <c r="D90" s="482">
        <v>110</v>
      </c>
      <c r="E90" s="482">
        <v>131</v>
      </c>
      <c r="F90" s="481">
        <v>143</v>
      </c>
      <c r="G90" s="468">
        <v>167</v>
      </c>
      <c r="H90" s="356" t="s">
        <v>518</v>
      </c>
      <c r="I90" s="27"/>
      <c r="J90" s="27"/>
      <c r="K90" s="27"/>
      <c r="L90" s="27"/>
      <c r="M90" s="27"/>
      <c r="N90" s="27"/>
      <c r="O90" s="27"/>
    </row>
    <row r="91" spans="1:15" s="11" customFormat="1" ht="13.2" customHeight="1" x14ac:dyDescent="0.3">
      <c r="A91" s="424"/>
      <c r="B91" s="30" t="s">
        <v>366</v>
      </c>
      <c r="C91" s="29" t="s">
        <v>179</v>
      </c>
      <c r="D91" s="72">
        <v>39</v>
      </c>
      <c r="E91" s="72">
        <v>48</v>
      </c>
      <c r="F91" s="72">
        <v>63</v>
      </c>
      <c r="G91" s="72">
        <v>80</v>
      </c>
      <c r="H91" s="356"/>
      <c r="I91" s="27"/>
      <c r="J91" s="27"/>
      <c r="K91" s="27"/>
      <c r="L91" s="27"/>
      <c r="M91" s="27"/>
      <c r="N91" s="27"/>
      <c r="O91" s="27"/>
    </row>
    <row r="92" spans="1:15" s="11" customFormat="1" ht="14.4" x14ac:dyDescent="0.3">
      <c r="A92" s="424"/>
      <c r="B92" s="69" t="s">
        <v>449</v>
      </c>
      <c r="C92" s="71" t="s">
        <v>14</v>
      </c>
      <c r="D92" s="78">
        <f>D91/D90*100</f>
        <v>35.454545454545453</v>
      </c>
      <c r="E92" s="78">
        <f>E91/E90*100</f>
        <v>36.641221374045799</v>
      </c>
      <c r="F92" s="78">
        <f>F91/F90*100</f>
        <v>44.05594405594406</v>
      </c>
      <c r="G92" s="78">
        <f>G91/G90*100</f>
        <v>47.904191616766468</v>
      </c>
      <c r="H92" s="356"/>
      <c r="I92" s="27"/>
      <c r="J92" s="27"/>
      <c r="K92" s="27"/>
      <c r="L92" s="27"/>
      <c r="M92" s="27"/>
      <c r="N92" s="27"/>
      <c r="O92" s="27"/>
    </row>
    <row r="93" spans="1:15" s="11" customFormat="1" ht="14.4" x14ac:dyDescent="0.3">
      <c r="A93" s="424"/>
      <c r="B93" s="469" t="s">
        <v>140</v>
      </c>
      <c r="C93" s="400" t="s">
        <v>179</v>
      </c>
      <c r="D93" s="481">
        <v>13</v>
      </c>
      <c r="E93" s="481">
        <v>13</v>
      </c>
      <c r="F93" s="481">
        <v>13</v>
      </c>
      <c r="G93" s="481">
        <v>12</v>
      </c>
      <c r="H93" s="356"/>
      <c r="I93" s="27"/>
      <c r="J93" s="27"/>
      <c r="K93" s="27"/>
      <c r="L93" s="27"/>
      <c r="M93" s="27"/>
      <c r="N93" s="27"/>
      <c r="O93" s="27"/>
    </row>
    <row r="94" spans="1:15" s="11" customFormat="1" ht="14.4" x14ac:dyDescent="0.3">
      <c r="A94" s="424"/>
      <c r="B94" s="30" t="s">
        <v>453</v>
      </c>
      <c r="C94" s="29" t="s">
        <v>179</v>
      </c>
      <c r="D94" s="406">
        <v>5</v>
      </c>
      <c r="E94" s="406">
        <v>5</v>
      </c>
      <c r="F94" s="406">
        <v>5</v>
      </c>
      <c r="G94" s="406">
        <v>5</v>
      </c>
      <c r="H94" s="356"/>
      <c r="I94" s="27"/>
      <c r="J94" s="27"/>
      <c r="K94" s="27"/>
      <c r="L94" s="27"/>
      <c r="M94" s="27"/>
      <c r="N94" s="27"/>
      <c r="O94" s="27"/>
    </row>
    <row r="95" spans="1:15" s="11" customFormat="1" ht="14.4" x14ac:dyDescent="0.3">
      <c r="A95" s="424"/>
      <c r="B95" s="69" t="s">
        <v>454</v>
      </c>
      <c r="C95" s="71" t="s">
        <v>14</v>
      </c>
      <c r="D95" s="421">
        <f>D94/D93*100</f>
        <v>38.461538461538467</v>
      </c>
      <c r="E95" s="421">
        <f>E94/E93*100</f>
        <v>38.461538461538467</v>
      </c>
      <c r="F95" s="421">
        <f>F94/F93*100</f>
        <v>38.461538461538467</v>
      </c>
      <c r="G95" s="421">
        <f>G94/G93*100</f>
        <v>41.666666666666671</v>
      </c>
      <c r="I95" s="27"/>
      <c r="J95" s="27"/>
      <c r="K95" s="27"/>
      <c r="L95" s="27"/>
      <c r="M95" s="27"/>
      <c r="N95" s="27"/>
      <c r="O95" s="27"/>
    </row>
    <row r="96" spans="1:15" s="27" customFormat="1" ht="27.6" x14ac:dyDescent="0.3">
      <c r="A96" s="424"/>
      <c r="B96" s="79" t="s">
        <v>141</v>
      </c>
      <c r="C96" s="80" t="s">
        <v>14</v>
      </c>
      <c r="D96" s="525">
        <v>54</v>
      </c>
      <c r="E96" s="525">
        <v>56</v>
      </c>
      <c r="F96" s="525">
        <v>51.724137931034484</v>
      </c>
      <c r="G96" s="525">
        <v>48</v>
      </c>
      <c r="H96" s="382" t="s">
        <v>457</v>
      </c>
      <c r="I96" s="510"/>
    </row>
    <row r="97" spans="1:15" s="11" customFormat="1" ht="14.4" x14ac:dyDescent="0.3">
      <c r="A97" s="424"/>
      <c r="B97" s="4" t="s">
        <v>367</v>
      </c>
      <c r="C97" s="29" t="s">
        <v>14</v>
      </c>
      <c r="D97" s="406">
        <v>81.81</v>
      </c>
      <c r="E97" s="406">
        <v>82.72</v>
      </c>
      <c r="F97" s="406">
        <v>83</v>
      </c>
      <c r="G97" s="406">
        <v>86</v>
      </c>
      <c r="H97" s="356" t="s">
        <v>257</v>
      </c>
      <c r="I97" s="27"/>
      <c r="J97" s="27"/>
      <c r="K97" s="27"/>
      <c r="L97" s="27"/>
      <c r="M97" s="27"/>
      <c r="N97" s="27"/>
      <c r="O97" s="27"/>
    </row>
    <row r="98" spans="1:15" s="11" customFormat="1" ht="14.4" x14ac:dyDescent="0.3">
      <c r="A98" s="424"/>
      <c r="B98" s="4" t="s">
        <v>368</v>
      </c>
      <c r="C98" s="29" t="s">
        <v>14</v>
      </c>
      <c r="D98" s="406">
        <v>18.190000000000001</v>
      </c>
      <c r="E98" s="406">
        <v>17.28</v>
      </c>
      <c r="F98" s="406">
        <v>17</v>
      </c>
      <c r="G98" s="406">
        <v>14</v>
      </c>
      <c r="H98" s="356" t="s">
        <v>257</v>
      </c>
      <c r="I98" s="27"/>
      <c r="J98" s="27"/>
      <c r="K98" s="27"/>
      <c r="L98" s="27"/>
      <c r="M98" s="27"/>
      <c r="N98" s="27"/>
      <c r="O98" s="27"/>
    </row>
    <row r="99" spans="1:15" s="11" customFormat="1" ht="14.4" x14ac:dyDescent="0.3">
      <c r="A99" s="424"/>
      <c r="B99" s="469" t="s">
        <v>372</v>
      </c>
      <c r="C99" s="400"/>
      <c r="D99" s="526"/>
      <c r="E99" s="400"/>
      <c r="F99" s="400"/>
      <c r="G99" s="527"/>
      <c r="H99" s="356"/>
      <c r="I99" s="27"/>
      <c r="J99" s="27"/>
      <c r="K99" s="27"/>
      <c r="L99" s="27"/>
      <c r="M99" s="27"/>
      <c r="N99" s="27"/>
      <c r="O99" s="27"/>
    </row>
    <row r="100" spans="1:15" s="11" customFormat="1" ht="14.4" x14ac:dyDescent="0.3">
      <c r="A100" s="424"/>
      <c r="B100" s="30" t="s">
        <v>132</v>
      </c>
      <c r="C100" s="29" t="s">
        <v>179</v>
      </c>
      <c r="D100" s="406">
        <v>4014</v>
      </c>
      <c r="E100" s="406">
        <v>4924</v>
      </c>
      <c r="F100" s="406">
        <v>5409</v>
      </c>
      <c r="G100" s="504">
        <v>7138</v>
      </c>
      <c r="H100" s="356"/>
      <c r="I100" s="27"/>
      <c r="J100" s="27"/>
      <c r="K100" s="27"/>
      <c r="L100" s="27"/>
      <c r="M100" s="27"/>
      <c r="N100" s="27"/>
      <c r="O100" s="27"/>
    </row>
    <row r="101" spans="1:15" s="11" customFormat="1" ht="14.4" x14ac:dyDescent="0.3">
      <c r="A101" s="424"/>
      <c r="B101" s="30" t="s">
        <v>133</v>
      </c>
      <c r="C101" s="29" t="s">
        <v>179</v>
      </c>
      <c r="D101" s="406">
        <v>9832</v>
      </c>
      <c r="E101" s="406">
        <v>11028</v>
      </c>
      <c r="F101" s="504">
        <v>11219</v>
      </c>
      <c r="G101" s="504">
        <v>14877</v>
      </c>
      <c r="H101" s="356"/>
      <c r="I101" s="27"/>
      <c r="J101" s="27"/>
      <c r="K101" s="27"/>
      <c r="L101" s="27"/>
      <c r="M101" s="27"/>
      <c r="N101" s="27"/>
      <c r="O101" s="27"/>
    </row>
    <row r="102" spans="1:15" s="11" customFormat="1" ht="14.4" x14ac:dyDescent="0.3">
      <c r="A102" s="424"/>
      <c r="B102" s="69" t="s">
        <v>134</v>
      </c>
      <c r="C102" s="71" t="s">
        <v>179</v>
      </c>
      <c r="D102" s="421">
        <v>952</v>
      </c>
      <c r="E102" s="421">
        <v>1019</v>
      </c>
      <c r="F102" s="421">
        <v>1031</v>
      </c>
      <c r="G102" s="505">
        <v>1708</v>
      </c>
      <c r="H102" s="382"/>
      <c r="I102" s="27"/>
      <c r="J102" s="27"/>
      <c r="K102" s="27"/>
      <c r="L102" s="27"/>
      <c r="M102" s="27"/>
      <c r="N102" s="27"/>
      <c r="O102" s="27"/>
    </row>
    <row r="103" spans="1:15" s="27" customFormat="1" ht="22.8" customHeight="1" x14ac:dyDescent="0.3">
      <c r="A103" s="424"/>
      <c r="B103" s="360"/>
      <c r="C103" s="29"/>
      <c r="D103" s="73"/>
      <c r="E103" s="73"/>
      <c r="F103" s="73"/>
      <c r="G103" s="73"/>
    </row>
    <row r="104" spans="1:15" s="11" customFormat="1" ht="14.4" x14ac:dyDescent="0.3">
      <c r="A104" s="424"/>
      <c r="B104" s="458" t="s">
        <v>164</v>
      </c>
      <c r="C104" s="425"/>
      <c r="D104" s="425"/>
      <c r="E104" s="425"/>
      <c r="F104" s="425"/>
      <c r="G104" s="425"/>
      <c r="I104" s="27"/>
      <c r="J104" s="27"/>
      <c r="K104" s="27"/>
      <c r="L104" s="27"/>
      <c r="M104" s="27"/>
      <c r="N104" s="27"/>
      <c r="O104" s="27"/>
    </row>
    <row r="105" spans="1:15" s="11" customFormat="1" ht="14.4" x14ac:dyDescent="0.3">
      <c r="A105" s="424"/>
      <c r="B105" s="64" t="s">
        <v>339</v>
      </c>
      <c r="C105" s="438" t="s">
        <v>14</v>
      </c>
      <c r="D105" s="483">
        <v>58.52</v>
      </c>
      <c r="E105" s="65">
        <v>66.06</v>
      </c>
      <c r="F105" s="484">
        <v>68.776727628202138</v>
      </c>
      <c r="G105" s="48">
        <v>64.84</v>
      </c>
      <c r="H105" s="356"/>
      <c r="I105" s="27"/>
      <c r="J105" s="27"/>
      <c r="K105" s="27"/>
      <c r="L105" s="27"/>
      <c r="M105" s="27"/>
      <c r="N105" s="27"/>
      <c r="O105" s="27"/>
    </row>
    <row r="106" spans="1:15" s="27" customFormat="1" ht="15" customHeight="1" x14ac:dyDescent="0.3">
      <c r="A106" s="424"/>
      <c r="B106" s="361" t="s">
        <v>340</v>
      </c>
      <c r="C106" s="29" t="s">
        <v>14</v>
      </c>
      <c r="D106" s="2">
        <v>99.5</v>
      </c>
      <c r="E106" s="2">
        <v>99.6</v>
      </c>
      <c r="F106" s="2">
        <v>99.7</v>
      </c>
      <c r="G106" s="2">
        <v>99.7</v>
      </c>
      <c r="H106" s="382" t="s">
        <v>522</v>
      </c>
      <c r="I106" s="531"/>
    </row>
    <row r="107" spans="1:15" s="27" customFormat="1" ht="13.05" customHeight="1" x14ac:dyDescent="0.3">
      <c r="A107" s="424"/>
      <c r="B107" s="66" t="s">
        <v>343</v>
      </c>
      <c r="C107" s="71" t="s">
        <v>14</v>
      </c>
      <c r="D107" s="95">
        <v>0.5</v>
      </c>
      <c r="E107" s="95">
        <v>0.4</v>
      </c>
      <c r="F107" s="95">
        <v>0.3</v>
      </c>
      <c r="G107" s="95">
        <v>0.3</v>
      </c>
      <c r="H107" s="382" t="s">
        <v>264</v>
      </c>
      <c r="I107" s="532"/>
    </row>
    <row r="108" spans="1:15" s="11" customFormat="1" ht="14.4" x14ac:dyDescent="0.3">
      <c r="A108" s="424"/>
      <c r="B108" s="469" t="s">
        <v>131</v>
      </c>
      <c r="C108" s="478" t="s">
        <v>179</v>
      </c>
      <c r="D108" s="485">
        <v>13767</v>
      </c>
      <c r="E108" s="485">
        <v>12379</v>
      </c>
      <c r="F108" s="482">
        <v>12743</v>
      </c>
      <c r="G108" s="482">
        <v>20303</v>
      </c>
      <c r="H108" s="356"/>
      <c r="I108" s="27"/>
      <c r="J108" s="27"/>
      <c r="K108" s="27"/>
      <c r="L108" s="27"/>
      <c r="M108" s="27"/>
      <c r="N108" s="27"/>
      <c r="O108" s="27"/>
    </row>
    <row r="109" spans="1:15" s="11" customFormat="1" ht="14.4" x14ac:dyDescent="0.3">
      <c r="A109" s="424"/>
      <c r="B109" s="387" t="s">
        <v>369</v>
      </c>
      <c r="C109" s="7"/>
      <c r="D109" s="88"/>
      <c r="E109" s="88"/>
      <c r="F109" s="72"/>
      <c r="G109" s="72"/>
      <c r="H109" s="356"/>
      <c r="I109" s="27"/>
      <c r="J109" s="27"/>
      <c r="K109" s="27"/>
      <c r="L109" s="27"/>
      <c r="M109" s="27"/>
      <c r="N109" s="27"/>
      <c r="O109" s="27"/>
    </row>
    <row r="110" spans="1:15" s="11" customFormat="1" ht="14.4" x14ac:dyDescent="0.3">
      <c r="A110" s="424"/>
      <c r="B110" s="390" t="s">
        <v>370</v>
      </c>
      <c r="C110" s="7" t="s">
        <v>179</v>
      </c>
      <c r="D110" s="88">
        <v>11473</v>
      </c>
      <c r="E110" s="88">
        <v>10422</v>
      </c>
      <c r="F110" s="72">
        <v>10711</v>
      </c>
      <c r="G110" s="72">
        <v>17620</v>
      </c>
      <c r="H110" s="356"/>
      <c r="I110" s="27"/>
      <c r="J110" s="27"/>
      <c r="K110" s="27"/>
      <c r="L110" s="27"/>
      <c r="M110" s="27"/>
      <c r="N110" s="27"/>
      <c r="O110" s="27"/>
    </row>
    <row r="111" spans="1:15" s="11" customFormat="1" ht="14.4" x14ac:dyDescent="0.3">
      <c r="A111" s="424"/>
      <c r="B111" s="390" t="s">
        <v>371</v>
      </c>
      <c r="C111" s="7" t="s">
        <v>179</v>
      </c>
      <c r="D111" s="88">
        <v>2294</v>
      </c>
      <c r="E111" s="88">
        <v>1957</v>
      </c>
      <c r="F111" s="72">
        <v>2032</v>
      </c>
      <c r="G111" s="72">
        <v>2683</v>
      </c>
      <c r="H111" s="356"/>
      <c r="I111" s="27"/>
      <c r="J111" s="27"/>
      <c r="K111" s="27"/>
      <c r="L111" s="27"/>
      <c r="M111" s="27"/>
      <c r="N111" s="27"/>
      <c r="O111" s="27"/>
    </row>
    <row r="112" spans="1:15" s="11" customFormat="1" ht="14.4" x14ac:dyDescent="0.3">
      <c r="A112" s="424"/>
      <c r="B112" s="528" t="s">
        <v>268</v>
      </c>
      <c r="C112" s="529"/>
      <c r="D112" s="529"/>
      <c r="E112" s="75"/>
      <c r="F112" s="75"/>
      <c r="G112" s="75"/>
      <c r="H112" s="356"/>
      <c r="I112" s="27"/>
      <c r="J112" s="27"/>
      <c r="K112" s="27"/>
      <c r="L112" s="27"/>
      <c r="M112" s="27"/>
      <c r="N112" s="27"/>
      <c r="O112" s="27"/>
    </row>
    <row r="113" spans="1:15" s="11" customFormat="1" ht="14.4" x14ac:dyDescent="0.3">
      <c r="A113" s="424"/>
      <c r="B113" s="390" t="s">
        <v>132</v>
      </c>
      <c r="C113" s="29" t="s">
        <v>179</v>
      </c>
      <c r="D113" s="72">
        <v>4874</v>
      </c>
      <c r="E113" s="72">
        <v>4922</v>
      </c>
      <c r="F113" s="72">
        <v>5476</v>
      </c>
      <c r="G113" s="72">
        <v>8828</v>
      </c>
      <c r="H113" s="356"/>
      <c r="I113" s="27"/>
      <c r="J113" s="27"/>
      <c r="K113" s="27"/>
      <c r="L113" s="27"/>
      <c r="M113" s="27"/>
      <c r="N113" s="27"/>
      <c r="O113" s="27"/>
    </row>
    <row r="114" spans="1:15" s="11" customFormat="1" ht="14.4" x14ac:dyDescent="0.3">
      <c r="A114" s="424"/>
      <c r="B114" s="390" t="s">
        <v>133</v>
      </c>
      <c r="C114" s="29" t="s">
        <v>179</v>
      </c>
      <c r="D114" s="72">
        <v>8116</v>
      </c>
      <c r="E114" s="72">
        <v>6910</v>
      </c>
      <c r="F114" s="72">
        <v>6741</v>
      </c>
      <c r="G114" s="72">
        <v>10268</v>
      </c>
      <c r="H114" s="356"/>
      <c r="I114" s="27"/>
      <c r="J114" s="27"/>
      <c r="K114" s="27"/>
      <c r="L114" s="27"/>
      <c r="M114" s="27"/>
      <c r="N114" s="27"/>
      <c r="O114" s="27"/>
    </row>
    <row r="115" spans="1:15" s="27" customFormat="1" ht="14.4" x14ac:dyDescent="0.3">
      <c r="A115" s="424"/>
      <c r="B115" s="77" t="s">
        <v>134</v>
      </c>
      <c r="C115" s="71" t="s">
        <v>179</v>
      </c>
      <c r="D115" s="78">
        <v>777</v>
      </c>
      <c r="E115" s="78">
        <v>547</v>
      </c>
      <c r="F115" s="78">
        <v>526</v>
      </c>
      <c r="G115" s="78">
        <v>1207</v>
      </c>
    </row>
    <row r="116" spans="1:15" s="27" customFormat="1" ht="14.4" x14ac:dyDescent="0.3">
      <c r="A116" s="424"/>
      <c r="B116" s="360"/>
      <c r="C116" s="29"/>
      <c r="D116" s="73"/>
      <c r="E116" s="73"/>
      <c r="F116" s="73"/>
      <c r="G116" s="73"/>
    </row>
    <row r="117" spans="1:15" s="27" customFormat="1" ht="14.4" x14ac:dyDescent="0.3">
      <c r="A117" s="424"/>
      <c r="B117" s="458" t="s">
        <v>165</v>
      </c>
      <c r="C117" s="425"/>
      <c r="D117" s="425"/>
      <c r="E117" s="425"/>
      <c r="F117" s="425"/>
      <c r="G117" s="425"/>
      <c r="H117" s="356"/>
    </row>
    <row r="118" spans="1:15" s="11" customFormat="1" ht="14.4" x14ac:dyDescent="0.3">
      <c r="A118" s="424"/>
      <c r="B118" s="389" t="s">
        <v>406</v>
      </c>
      <c r="C118" s="506" t="s">
        <v>184</v>
      </c>
      <c r="D118" s="507">
        <v>24.231305879165539</v>
      </c>
      <c r="E118" s="507">
        <v>24.511691072272082</v>
      </c>
      <c r="F118" s="507">
        <v>51.492485680258604</v>
      </c>
      <c r="G118" s="507">
        <v>59.716598334671794</v>
      </c>
      <c r="H118" s="382" t="s">
        <v>362</v>
      </c>
      <c r="I118" s="27"/>
      <c r="J118" s="27"/>
      <c r="K118" s="27"/>
      <c r="L118" s="27"/>
      <c r="M118" s="27"/>
      <c r="N118" s="27"/>
      <c r="O118" s="27"/>
    </row>
    <row r="119" spans="1:15" s="36" customFormat="1" ht="14.4" x14ac:dyDescent="0.3">
      <c r="A119" s="432"/>
      <c r="B119" s="362" t="s">
        <v>407</v>
      </c>
      <c r="C119" s="3" t="s">
        <v>184</v>
      </c>
      <c r="D119" s="406">
        <v>25.860755636806825</v>
      </c>
      <c r="E119" s="406">
        <v>27.050436404823774</v>
      </c>
      <c r="F119" s="406">
        <v>58.05</v>
      </c>
      <c r="G119" s="406">
        <v>64.60893066980023</v>
      </c>
      <c r="H119" s="57"/>
    </row>
    <row r="120" spans="1:15" s="36" customFormat="1" ht="14.4" x14ac:dyDescent="0.3">
      <c r="A120" s="432"/>
      <c r="B120" s="362" t="s">
        <v>408</v>
      </c>
      <c r="C120" s="3" t="s">
        <v>184</v>
      </c>
      <c r="D120" s="406">
        <v>17.897142857142857</v>
      </c>
      <c r="E120" s="406">
        <v>7.4293405114401079</v>
      </c>
      <c r="F120" s="406">
        <v>8.4499999999999993</v>
      </c>
      <c r="G120" s="406">
        <v>10.14823815309842</v>
      </c>
      <c r="H120" s="57"/>
    </row>
    <row r="121" spans="1:15" s="36" customFormat="1" ht="14.4" x14ac:dyDescent="0.3">
      <c r="A121" s="432"/>
      <c r="B121" s="362" t="s">
        <v>409</v>
      </c>
      <c r="C121" s="3" t="s">
        <v>184</v>
      </c>
      <c r="D121" s="406">
        <v>6.1143162393162394</v>
      </c>
      <c r="E121" s="406">
        <v>3.0489864864864864</v>
      </c>
      <c r="F121" s="406">
        <v>5.5</v>
      </c>
      <c r="G121" s="406">
        <v>19.172325432415118</v>
      </c>
      <c r="H121" s="57"/>
    </row>
    <row r="122" spans="1:15" s="11" customFormat="1" ht="27.6" x14ac:dyDescent="0.3">
      <c r="B122" s="63" t="s">
        <v>373</v>
      </c>
      <c r="C122" s="80" t="s">
        <v>14</v>
      </c>
      <c r="D122" s="525">
        <v>100</v>
      </c>
      <c r="E122" s="525">
        <v>100</v>
      </c>
      <c r="F122" s="525">
        <v>100</v>
      </c>
      <c r="G122" s="525">
        <v>100</v>
      </c>
      <c r="H122" s="382" t="s">
        <v>374</v>
      </c>
      <c r="I122" s="27"/>
      <c r="J122" s="27"/>
      <c r="K122" s="27"/>
      <c r="L122" s="27"/>
      <c r="M122" s="27"/>
      <c r="N122" s="27"/>
      <c r="O122" s="27"/>
    </row>
    <row r="123" spans="1:15" s="11" customFormat="1" ht="27.6" x14ac:dyDescent="0.3">
      <c r="B123" s="66" t="s">
        <v>353</v>
      </c>
      <c r="C123" s="71" t="s">
        <v>14</v>
      </c>
      <c r="D123" s="421">
        <v>100</v>
      </c>
      <c r="E123" s="421">
        <v>100</v>
      </c>
      <c r="F123" s="421">
        <v>100</v>
      </c>
      <c r="G123" s="421">
        <v>100</v>
      </c>
      <c r="H123" s="356"/>
      <c r="I123" s="27"/>
      <c r="J123" s="27"/>
      <c r="K123" s="27"/>
      <c r="L123" s="27"/>
      <c r="M123" s="27"/>
      <c r="N123" s="27"/>
      <c r="O123" s="27"/>
    </row>
    <row r="124" spans="1:15" s="11" customFormat="1" ht="14.4" x14ac:dyDescent="0.3">
      <c r="A124" s="424"/>
      <c r="B124" s="56"/>
      <c r="C124" s="24"/>
      <c r="D124" s="300"/>
      <c r="E124" s="300"/>
      <c r="F124" s="300"/>
      <c r="G124" s="300"/>
      <c r="H124" s="382"/>
      <c r="I124" s="27"/>
      <c r="J124" s="27"/>
      <c r="K124" s="27"/>
      <c r="L124" s="27"/>
      <c r="M124" s="27"/>
      <c r="N124" s="27"/>
      <c r="O124" s="27"/>
    </row>
    <row r="125" spans="1:15" s="11" customFormat="1" ht="13.8" x14ac:dyDescent="0.3">
      <c r="A125" s="447"/>
      <c r="B125" s="458" t="s">
        <v>388</v>
      </c>
      <c r="C125" s="486"/>
      <c r="D125" s="486"/>
      <c r="E125" s="486"/>
      <c r="F125" s="486"/>
      <c r="G125" s="486"/>
      <c r="H125" s="382"/>
      <c r="I125" s="27"/>
      <c r="J125" s="27"/>
      <c r="K125" s="27"/>
      <c r="L125" s="27"/>
      <c r="M125" s="27"/>
      <c r="N125" s="27"/>
      <c r="O125" s="27"/>
    </row>
    <row r="126" spans="1:15" s="11" customFormat="1" ht="27.6" x14ac:dyDescent="0.3">
      <c r="A126" s="435"/>
      <c r="B126" s="64" t="s">
        <v>389</v>
      </c>
      <c r="C126" s="75" t="s">
        <v>387</v>
      </c>
      <c r="D126" s="522">
        <v>0.93</v>
      </c>
      <c r="E126" s="522">
        <v>0.85</v>
      </c>
      <c r="F126" s="522">
        <v>0.99</v>
      </c>
      <c r="G126" s="523">
        <v>1.22</v>
      </c>
      <c r="H126" s="533"/>
      <c r="I126" s="27"/>
      <c r="J126" s="27"/>
      <c r="K126" s="27"/>
      <c r="L126" s="27"/>
      <c r="M126" s="27"/>
      <c r="N126" s="27"/>
      <c r="O126" s="27"/>
    </row>
    <row r="127" spans="1:15" s="11" customFormat="1" ht="13.8" x14ac:dyDescent="0.3">
      <c r="A127" s="435"/>
      <c r="B127" s="361" t="s">
        <v>391</v>
      </c>
      <c r="C127" s="29" t="s">
        <v>387</v>
      </c>
      <c r="D127" s="523">
        <v>1.43</v>
      </c>
      <c r="E127" s="523">
        <v>1.21</v>
      </c>
      <c r="F127" s="523">
        <v>1.27</v>
      </c>
      <c r="G127" s="523">
        <v>1.27</v>
      </c>
      <c r="H127" s="534"/>
      <c r="I127" s="27"/>
      <c r="J127" s="27"/>
      <c r="K127" s="27"/>
      <c r="L127" s="27"/>
      <c r="M127" s="27"/>
      <c r="N127" s="27"/>
      <c r="O127" s="27"/>
    </row>
    <row r="128" spans="1:15" s="11" customFormat="1" ht="13.8" x14ac:dyDescent="0.3">
      <c r="A128" s="435"/>
      <c r="B128" s="66" t="s">
        <v>390</v>
      </c>
      <c r="C128" s="71" t="s">
        <v>387</v>
      </c>
      <c r="D128" s="524">
        <v>0.79</v>
      </c>
      <c r="E128" s="524">
        <v>0.83</v>
      </c>
      <c r="F128" s="524">
        <v>0.82</v>
      </c>
      <c r="G128" s="524">
        <v>0.82</v>
      </c>
      <c r="H128" s="534"/>
      <c r="I128" s="27"/>
      <c r="J128" s="27"/>
      <c r="K128" s="27"/>
      <c r="L128" s="27"/>
      <c r="M128" s="27"/>
      <c r="N128" s="27"/>
      <c r="O128" s="27"/>
    </row>
    <row r="129" spans="1:15" s="11" customFormat="1" ht="13.8" x14ac:dyDescent="0.3">
      <c r="B129" s="56"/>
      <c r="C129" s="24"/>
      <c r="D129" s="300"/>
      <c r="E129" s="300"/>
      <c r="F129" s="300"/>
      <c r="G129" s="300"/>
      <c r="H129" s="382"/>
      <c r="I129" s="121"/>
      <c r="J129" s="27"/>
      <c r="K129" s="27"/>
      <c r="L129" s="27"/>
      <c r="M129" s="27"/>
      <c r="N129" s="27"/>
      <c r="O129" s="27"/>
    </row>
    <row r="130" spans="1:15" s="11" customFormat="1" ht="13.8" x14ac:dyDescent="0.3">
      <c r="B130" s="1" t="s">
        <v>166</v>
      </c>
      <c r="C130" s="33"/>
      <c r="D130" s="33"/>
      <c r="E130" s="33"/>
      <c r="F130" s="33"/>
      <c r="G130" s="33"/>
      <c r="H130" s="382"/>
      <c r="I130" s="27"/>
      <c r="J130" s="27"/>
      <c r="K130" s="27"/>
      <c r="L130" s="27"/>
      <c r="M130" s="27"/>
      <c r="N130" s="27"/>
      <c r="O130" s="27"/>
    </row>
    <row r="131" spans="1:15" s="11" customFormat="1" ht="14.4" x14ac:dyDescent="0.3">
      <c r="A131" s="424"/>
      <c r="B131" s="399" t="s">
        <v>375</v>
      </c>
      <c r="C131" s="488" t="s">
        <v>179</v>
      </c>
      <c r="D131" s="489">
        <v>12434.632</v>
      </c>
      <c r="E131" s="489">
        <v>14805.848</v>
      </c>
      <c r="F131" s="489">
        <v>17038.775568043016</v>
      </c>
      <c r="G131" s="489">
        <v>21292.017663628892</v>
      </c>
      <c r="H131" s="382"/>
      <c r="I131" s="27"/>
      <c r="J131" s="27"/>
      <c r="K131" s="27"/>
      <c r="L131" s="27"/>
      <c r="M131" s="27"/>
      <c r="N131" s="27"/>
      <c r="O131" s="27"/>
    </row>
    <row r="132" spans="1:15" s="11" customFormat="1" ht="14.4" x14ac:dyDescent="0.3">
      <c r="A132" s="424"/>
      <c r="B132" s="74" t="s">
        <v>108</v>
      </c>
      <c r="C132" s="90" t="s">
        <v>182</v>
      </c>
      <c r="D132" s="91">
        <v>28328672.5</v>
      </c>
      <c r="E132" s="91">
        <v>33094759.5</v>
      </c>
      <c r="F132" s="13">
        <v>38528953</v>
      </c>
      <c r="G132" s="13">
        <v>48991281</v>
      </c>
      <c r="H132" s="382"/>
      <c r="I132" s="27"/>
      <c r="J132" s="27"/>
      <c r="K132" s="27"/>
      <c r="L132" s="27"/>
      <c r="M132" s="27"/>
      <c r="N132" s="27"/>
      <c r="O132" s="27"/>
    </row>
    <row r="133" spans="1:15" s="11" customFormat="1" ht="14.4" x14ac:dyDescent="0.3">
      <c r="A133" s="424"/>
      <c r="B133" s="66" t="s">
        <v>109</v>
      </c>
      <c r="C133" s="92" t="s">
        <v>182</v>
      </c>
      <c r="D133" s="93">
        <v>19237050.5</v>
      </c>
      <c r="E133" s="93">
        <v>22353618.099999998</v>
      </c>
      <c r="F133" s="13">
        <v>26464329.899999999</v>
      </c>
      <c r="G133" s="13">
        <v>27708167</v>
      </c>
      <c r="H133" s="382"/>
      <c r="I133" s="27"/>
      <c r="J133" s="27"/>
      <c r="K133" s="27"/>
      <c r="L133" s="27"/>
      <c r="M133" s="27"/>
      <c r="N133" s="27"/>
      <c r="O133" s="27"/>
    </row>
    <row r="134" spans="1:15" s="11" customFormat="1" ht="14.4" x14ac:dyDescent="0.3">
      <c r="A134" s="444"/>
      <c r="B134" s="469" t="s">
        <v>110</v>
      </c>
      <c r="C134" s="490" t="s">
        <v>176</v>
      </c>
      <c r="D134" s="491">
        <v>15</v>
      </c>
      <c r="E134" s="491">
        <v>19</v>
      </c>
      <c r="F134" s="491">
        <v>31</v>
      </c>
      <c r="G134" s="491">
        <v>33</v>
      </c>
      <c r="H134" s="382"/>
      <c r="I134" s="27"/>
      <c r="J134" s="27"/>
      <c r="K134" s="27"/>
      <c r="L134" s="27"/>
      <c r="M134" s="27"/>
      <c r="N134" s="27"/>
      <c r="O134" s="27"/>
    </row>
    <row r="135" spans="1:15" s="11" customFormat="1" ht="14.4" x14ac:dyDescent="0.3">
      <c r="A135" s="444"/>
      <c r="B135" s="30" t="s">
        <v>376</v>
      </c>
      <c r="C135" s="391" t="s">
        <v>176</v>
      </c>
      <c r="D135" s="13">
        <v>7</v>
      </c>
      <c r="E135" s="13">
        <v>11</v>
      </c>
      <c r="F135" s="13">
        <v>10</v>
      </c>
      <c r="G135" s="13">
        <v>14</v>
      </c>
      <c r="H135" s="382"/>
      <c r="I135" s="27"/>
      <c r="J135" s="27"/>
      <c r="K135" s="27"/>
      <c r="L135" s="27"/>
      <c r="M135" s="27"/>
      <c r="N135" s="27"/>
      <c r="O135" s="27"/>
    </row>
    <row r="136" spans="1:15" s="11" customFormat="1" ht="14.4" x14ac:dyDescent="0.3">
      <c r="A136" s="444"/>
      <c r="B136" s="30" t="s">
        <v>377</v>
      </c>
      <c r="C136" s="391" t="s">
        <v>176</v>
      </c>
      <c r="D136" s="13">
        <v>8</v>
      </c>
      <c r="E136" s="13">
        <v>8</v>
      </c>
      <c r="F136" s="13">
        <v>21</v>
      </c>
      <c r="G136" s="13">
        <v>19</v>
      </c>
      <c r="H136" s="382"/>
      <c r="I136" s="27"/>
      <c r="J136" s="27"/>
      <c r="K136" s="27"/>
      <c r="L136" s="27"/>
      <c r="M136" s="27"/>
      <c r="N136" s="27"/>
      <c r="O136" s="27"/>
    </row>
    <row r="137" spans="1:15" s="36" customFormat="1" ht="13.8" x14ac:dyDescent="0.3">
      <c r="A137" s="435"/>
      <c r="B137" s="469" t="s">
        <v>427</v>
      </c>
      <c r="C137" s="490" t="s">
        <v>176</v>
      </c>
      <c r="D137" s="492">
        <f t="shared" ref="D137:G137" si="9">D138+D139</f>
        <v>0</v>
      </c>
      <c r="E137" s="492">
        <f t="shared" si="9"/>
        <v>0</v>
      </c>
      <c r="F137" s="492">
        <f t="shared" si="9"/>
        <v>3</v>
      </c>
      <c r="G137" s="492">
        <f t="shared" si="9"/>
        <v>0</v>
      </c>
      <c r="H137" s="409"/>
    </row>
    <row r="138" spans="1:15" s="36" customFormat="1" ht="13.8" x14ac:dyDescent="0.3">
      <c r="A138" s="435"/>
      <c r="B138" s="30" t="s">
        <v>428</v>
      </c>
      <c r="C138" s="391" t="s">
        <v>176</v>
      </c>
      <c r="D138" s="448">
        <v>0</v>
      </c>
      <c r="E138" s="448">
        <v>0</v>
      </c>
      <c r="F138" s="448">
        <v>3</v>
      </c>
      <c r="G138" s="448">
        <v>0</v>
      </c>
      <c r="H138" s="409"/>
    </row>
    <row r="139" spans="1:15" s="36" customFormat="1" ht="13.8" x14ac:dyDescent="0.3">
      <c r="A139" s="435"/>
      <c r="B139" s="30" t="s">
        <v>429</v>
      </c>
      <c r="C139" s="391" t="s">
        <v>176</v>
      </c>
      <c r="D139" s="448">
        <v>0</v>
      </c>
      <c r="E139" s="448">
        <v>0</v>
      </c>
      <c r="F139" s="448">
        <v>0</v>
      </c>
      <c r="G139" s="448">
        <v>0</v>
      </c>
      <c r="H139" s="409"/>
    </row>
    <row r="140" spans="1:15" s="11" customFormat="1" ht="13.8" x14ac:dyDescent="0.3">
      <c r="B140" s="469" t="s">
        <v>436</v>
      </c>
      <c r="C140" s="490" t="s">
        <v>176</v>
      </c>
      <c r="D140" s="494">
        <v>0</v>
      </c>
      <c r="E140" s="494">
        <v>0</v>
      </c>
      <c r="F140" s="494">
        <v>0</v>
      </c>
      <c r="G140" s="492">
        <f t="shared" ref="G140" si="10">G141+G142</f>
        <v>0</v>
      </c>
      <c r="H140" s="382"/>
      <c r="I140" s="27"/>
      <c r="J140" s="27"/>
      <c r="K140" s="27"/>
      <c r="L140" s="27"/>
      <c r="M140" s="27"/>
      <c r="N140" s="27"/>
      <c r="O140" s="27"/>
    </row>
    <row r="141" spans="1:15" s="11" customFormat="1" ht="23.4" customHeight="1" x14ac:dyDescent="0.3">
      <c r="B141" s="30" t="s">
        <v>444</v>
      </c>
      <c r="C141" s="391" t="s">
        <v>176</v>
      </c>
      <c r="D141" s="2">
        <v>0</v>
      </c>
      <c r="E141" s="2">
        <v>0</v>
      </c>
      <c r="F141" s="2">
        <v>0</v>
      </c>
      <c r="G141" s="448">
        <v>0</v>
      </c>
      <c r="I141" s="27"/>
      <c r="J141" s="27"/>
      <c r="K141" s="27"/>
      <c r="L141" s="27"/>
      <c r="M141" s="27"/>
      <c r="N141" s="27"/>
      <c r="O141" s="27"/>
    </row>
    <row r="142" spans="1:15" s="11" customFormat="1" ht="14.4" x14ac:dyDescent="0.3">
      <c r="A142" s="424"/>
      <c r="B142" s="30" t="s">
        <v>443</v>
      </c>
      <c r="C142" s="391" t="s">
        <v>176</v>
      </c>
      <c r="D142" s="2">
        <v>0</v>
      </c>
      <c r="E142" s="2">
        <v>0</v>
      </c>
      <c r="F142" s="2">
        <v>0</v>
      </c>
      <c r="G142" s="448">
        <v>0</v>
      </c>
      <c r="I142" s="27"/>
      <c r="J142" s="27"/>
      <c r="K142" s="27"/>
      <c r="L142" s="27"/>
      <c r="M142" s="27"/>
      <c r="N142" s="27"/>
      <c r="O142" s="27"/>
    </row>
    <row r="143" spans="1:15" s="11" customFormat="1" ht="19.8" customHeight="1" x14ac:dyDescent="0.3">
      <c r="A143" s="424"/>
      <c r="B143" s="470" t="s">
        <v>437</v>
      </c>
      <c r="C143" s="493" t="s">
        <v>179</v>
      </c>
      <c r="D143" s="491">
        <v>15</v>
      </c>
      <c r="E143" s="491">
        <v>19</v>
      </c>
      <c r="F143" s="491">
        <v>28</v>
      </c>
      <c r="G143" s="491">
        <v>33</v>
      </c>
      <c r="I143" s="27"/>
      <c r="J143" s="27"/>
      <c r="K143" s="27"/>
      <c r="L143" s="27"/>
      <c r="M143" s="27"/>
      <c r="N143" s="27"/>
      <c r="O143" s="27"/>
    </row>
    <row r="144" spans="1:15" s="11" customFormat="1" ht="16.8" customHeight="1" x14ac:dyDescent="0.3">
      <c r="A144" s="424"/>
      <c r="B144" s="30" t="s">
        <v>439</v>
      </c>
      <c r="C144" s="2" t="s">
        <v>179</v>
      </c>
      <c r="D144" s="13">
        <v>7</v>
      </c>
      <c r="E144" s="13">
        <v>11</v>
      </c>
      <c r="F144" s="13">
        <v>10</v>
      </c>
      <c r="G144" s="13">
        <v>14</v>
      </c>
      <c r="I144" s="27"/>
      <c r="J144" s="27"/>
      <c r="K144" s="27"/>
      <c r="L144" s="27"/>
      <c r="M144" s="27"/>
      <c r="N144" s="27"/>
      <c r="O144" s="27"/>
    </row>
    <row r="145" spans="1:15" s="11" customFormat="1" ht="14.4" x14ac:dyDescent="0.3">
      <c r="A145"/>
      <c r="B145" s="69" t="s">
        <v>442</v>
      </c>
      <c r="C145" s="95" t="s">
        <v>179</v>
      </c>
      <c r="D145" s="93">
        <v>8</v>
      </c>
      <c r="E145" s="93">
        <v>8</v>
      </c>
      <c r="F145" s="93">
        <v>18</v>
      </c>
      <c r="G145" s="93">
        <v>19</v>
      </c>
      <c r="I145" s="26"/>
      <c r="J145" s="27"/>
      <c r="K145" s="27"/>
      <c r="L145" s="27"/>
      <c r="M145" s="27"/>
      <c r="N145" s="27"/>
      <c r="O145" s="27"/>
    </row>
    <row r="146" spans="1:15" s="11" customFormat="1" ht="14.4" x14ac:dyDescent="0.3">
      <c r="A146" s="424"/>
      <c r="B146" s="243" t="s">
        <v>438</v>
      </c>
      <c r="C146" s="490" t="s">
        <v>176</v>
      </c>
      <c r="D146" s="495">
        <v>2</v>
      </c>
      <c r="E146" s="495">
        <v>2</v>
      </c>
      <c r="F146" s="495">
        <v>19</v>
      </c>
      <c r="G146" s="495">
        <v>32</v>
      </c>
      <c r="I146" s="26"/>
      <c r="J146" s="27"/>
      <c r="K146" s="27"/>
      <c r="L146" s="27"/>
      <c r="M146" s="27"/>
      <c r="N146" s="27"/>
      <c r="O146" s="27"/>
    </row>
    <row r="147" spans="1:15" s="11" customFormat="1" ht="14.4" x14ac:dyDescent="0.3">
      <c r="A147" s="424"/>
      <c r="B147" s="226" t="s">
        <v>441</v>
      </c>
      <c r="C147" s="391" t="s">
        <v>176</v>
      </c>
      <c r="D147" s="13">
        <v>1</v>
      </c>
      <c r="E147" s="2">
        <v>0</v>
      </c>
      <c r="F147" s="2">
        <v>3</v>
      </c>
      <c r="G147" s="2">
        <v>12</v>
      </c>
      <c r="I147" s="26"/>
      <c r="J147" s="27"/>
      <c r="K147" s="27"/>
      <c r="L147" s="27"/>
      <c r="M147" s="27"/>
      <c r="N147" s="27"/>
      <c r="O147" s="27"/>
    </row>
    <row r="148" spans="1:15" s="11" customFormat="1" ht="14.4" x14ac:dyDescent="0.3">
      <c r="A148" s="424"/>
      <c r="B148" s="70" t="s">
        <v>440</v>
      </c>
      <c r="C148" s="393" t="s">
        <v>176</v>
      </c>
      <c r="D148" s="93">
        <v>1</v>
      </c>
      <c r="E148" s="93">
        <v>2</v>
      </c>
      <c r="F148" s="13">
        <v>16</v>
      </c>
      <c r="G148" s="13">
        <v>20</v>
      </c>
      <c r="I148" s="26"/>
      <c r="J148" s="27"/>
      <c r="K148" s="27"/>
      <c r="L148" s="27"/>
      <c r="M148" s="27"/>
      <c r="N148" s="27"/>
      <c r="O148" s="27"/>
    </row>
    <row r="149" spans="1:15" s="11" customFormat="1" ht="15" customHeight="1" x14ac:dyDescent="0.3">
      <c r="A149" s="424"/>
      <c r="B149" s="64" t="s">
        <v>378</v>
      </c>
      <c r="C149" s="392" t="s">
        <v>183</v>
      </c>
      <c r="D149" s="343">
        <v>0</v>
      </c>
      <c r="E149" s="343">
        <v>0</v>
      </c>
      <c r="F149" s="343">
        <v>0</v>
      </c>
      <c r="G149" s="343">
        <v>0</v>
      </c>
      <c r="H149" s="382" t="s">
        <v>275</v>
      </c>
      <c r="I149" s="26"/>
      <c r="J149" s="27"/>
      <c r="K149" s="27"/>
      <c r="L149" s="27"/>
      <c r="M149" s="27"/>
      <c r="N149" s="27"/>
      <c r="O149" s="27"/>
    </row>
    <row r="150" spans="1:15" s="11" customFormat="1" ht="15" customHeight="1" x14ac:dyDescent="0.3">
      <c r="A150" s="424"/>
      <c r="B150" s="361" t="s">
        <v>276</v>
      </c>
      <c r="C150" s="391" t="s">
        <v>183</v>
      </c>
      <c r="D150" s="496">
        <v>0</v>
      </c>
      <c r="E150" s="496">
        <v>0</v>
      </c>
      <c r="F150" s="496">
        <v>0</v>
      </c>
      <c r="G150" s="496">
        <v>0</v>
      </c>
      <c r="H150" s="382" t="s">
        <v>275</v>
      </c>
      <c r="I150" s="26"/>
      <c r="J150" s="27"/>
      <c r="K150" s="27"/>
      <c r="L150" s="27"/>
      <c r="M150" s="27"/>
      <c r="N150" s="27"/>
      <c r="O150" s="27"/>
    </row>
    <row r="151" spans="1:15" s="11" customFormat="1" ht="15" customHeight="1" x14ac:dyDescent="0.3">
      <c r="A151" s="444"/>
      <c r="B151" s="360" t="s">
        <v>379</v>
      </c>
      <c r="C151" s="391" t="s">
        <v>183</v>
      </c>
      <c r="D151" s="497">
        <v>4.9419894278491167E-2</v>
      </c>
      <c r="E151" s="497">
        <v>6.6475781460203692E-2</v>
      </c>
      <c r="F151" s="497">
        <v>5.1909015020470448E-2</v>
      </c>
      <c r="G151" s="497">
        <v>5.7000000000000002E-2</v>
      </c>
      <c r="H151" s="382" t="s">
        <v>275</v>
      </c>
      <c r="I151" s="26"/>
      <c r="J151" s="27"/>
      <c r="K151" s="27"/>
      <c r="L151" s="27"/>
      <c r="M151" s="27"/>
      <c r="N151" s="27"/>
      <c r="O151" s="27"/>
    </row>
    <row r="152" spans="1:15" s="11" customFormat="1" ht="15" customHeight="1" x14ac:dyDescent="0.3">
      <c r="A152" s="424"/>
      <c r="B152" s="4" t="s">
        <v>380</v>
      </c>
      <c r="C152" s="391" t="s">
        <v>183</v>
      </c>
      <c r="D152" s="498">
        <v>3.529992448463655E-2</v>
      </c>
      <c r="E152" s="496">
        <v>0</v>
      </c>
      <c r="F152" s="499">
        <v>7.7863522530705678E-2</v>
      </c>
      <c r="G152" s="499">
        <v>4.9000000000000002E-2</v>
      </c>
      <c r="H152" s="382" t="s">
        <v>277</v>
      </c>
      <c r="I152" s="26"/>
      <c r="J152" s="27"/>
      <c r="K152" s="27"/>
      <c r="L152" s="27"/>
      <c r="M152" s="27"/>
      <c r="N152" s="27"/>
      <c r="O152" s="27"/>
    </row>
    <row r="153" spans="1:15" s="11" customFormat="1" ht="13.8" x14ac:dyDescent="0.3">
      <c r="B153" s="361" t="s">
        <v>123</v>
      </c>
      <c r="C153" s="391" t="s">
        <v>183</v>
      </c>
      <c r="D153" s="498">
        <v>0.24709947139245583</v>
      </c>
      <c r="E153" s="498">
        <v>0.33237890730101843</v>
      </c>
      <c r="F153" s="498">
        <v>0.25954507510235225</v>
      </c>
      <c r="G153" s="498">
        <v>5.7000000000000002E-2</v>
      </c>
      <c r="H153" s="382" t="s">
        <v>277</v>
      </c>
      <c r="I153" s="26"/>
      <c r="J153" s="27"/>
      <c r="K153" s="27"/>
      <c r="L153" s="27"/>
      <c r="M153" s="27"/>
      <c r="N153" s="27"/>
      <c r="O153" s="27"/>
    </row>
    <row r="154" spans="1:15" s="11" customFormat="1" ht="14.4" x14ac:dyDescent="0.3">
      <c r="A154" s="424"/>
      <c r="B154" s="66" t="s">
        <v>124</v>
      </c>
      <c r="C154" s="393" t="s">
        <v>183</v>
      </c>
      <c r="D154" s="394">
        <v>0.41586416795027908</v>
      </c>
      <c r="E154" s="394">
        <v>0.35788389889330713</v>
      </c>
      <c r="F154" s="394">
        <v>0.68016080769912113</v>
      </c>
      <c r="G154" s="394">
        <v>0.13700000000000001</v>
      </c>
      <c r="H154" s="382" t="s">
        <v>277</v>
      </c>
      <c r="I154" s="26"/>
      <c r="J154" s="27"/>
      <c r="K154" s="27"/>
      <c r="L154" s="27"/>
      <c r="M154" s="27"/>
      <c r="N154" s="27"/>
      <c r="O154" s="27"/>
    </row>
    <row r="155" spans="1:15" s="11" customFormat="1" ht="14.4" x14ac:dyDescent="0.3">
      <c r="A155" s="424"/>
      <c r="B155" s="74" t="s">
        <v>464</v>
      </c>
      <c r="C155" s="94" t="s">
        <v>179</v>
      </c>
      <c r="D155" s="91">
        <v>12944</v>
      </c>
      <c r="E155" s="91">
        <v>15338</v>
      </c>
      <c r="F155" s="91">
        <v>24677</v>
      </c>
      <c r="G155" s="91">
        <v>31748</v>
      </c>
      <c r="H155" s="382"/>
      <c r="I155" s="26"/>
      <c r="J155" s="27"/>
      <c r="K155" s="27"/>
      <c r="L155" s="27"/>
      <c r="M155" s="27"/>
      <c r="N155" s="27"/>
      <c r="O155" s="27"/>
    </row>
    <row r="156" spans="1:15" s="11" customFormat="1" ht="14.4" x14ac:dyDescent="0.3">
      <c r="A156" s="424"/>
      <c r="B156" s="76" t="s">
        <v>465</v>
      </c>
      <c r="C156" s="81" t="s">
        <v>14</v>
      </c>
      <c r="D156" s="429">
        <f t="shared" ref="D156:E156" si="11">IFERROR(D155/D131*100,0)</f>
        <v>104.09636569863909</v>
      </c>
      <c r="E156" s="429">
        <f t="shared" si="11"/>
        <v>103.59420142635531</v>
      </c>
      <c r="F156" s="429">
        <f>IFERROR(F155/F131*100,0)</f>
        <v>144.82848196136121</v>
      </c>
      <c r="G156" s="429">
        <v>149</v>
      </c>
      <c r="H156" s="382" t="s">
        <v>381</v>
      </c>
      <c r="I156" s="26"/>
      <c r="J156" s="27"/>
      <c r="K156" s="27"/>
      <c r="L156" s="27"/>
      <c r="M156" s="27"/>
      <c r="N156" s="27"/>
      <c r="O156" s="27"/>
    </row>
    <row r="157" spans="1:15" s="11" customFormat="1" ht="14.4" x14ac:dyDescent="0.3">
      <c r="A157" s="424"/>
      <c r="B157" s="360"/>
      <c r="C157" s="3"/>
      <c r="D157" s="428"/>
      <c r="E157" s="428"/>
      <c r="F157" s="428"/>
      <c r="G157" s="428"/>
      <c r="H157" s="356"/>
      <c r="I157" s="26"/>
      <c r="J157" s="27"/>
      <c r="K157" s="27"/>
      <c r="L157" s="27"/>
      <c r="M157" s="27"/>
      <c r="N157" s="27"/>
      <c r="O157" s="27"/>
    </row>
    <row r="158" spans="1:15" s="11" customFormat="1" ht="14.4" x14ac:dyDescent="0.3">
      <c r="A158" s="424"/>
      <c r="B158" s="458" t="s">
        <v>167</v>
      </c>
      <c r="C158" s="486"/>
      <c r="D158" s="486"/>
      <c r="E158" s="486"/>
      <c r="F158" s="486"/>
      <c r="G158" s="486"/>
      <c r="H158" s="356"/>
      <c r="I158" s="26"/>
      <c r="J158" s="27"/>
      <c r="K158" s="27"/>
      <c r="L158" s="27"/>
      <c r="M158" s="27"/>
      <c r="N158" s="27"/>
      <c r="O158" s="27"/>
    </row>
    <row r="159" spans="1:15" s="11" customFormat="1" ht="14.4" x14ac:dyDescent="0.3">
      <c r="A159" s="424"/>
      <c r="B159" s="76" t="s">
        <v>467</v>
      </c>
      <c r="C159" s="81" t="s">
        <v>14</v>
      </c>
      <c r="D159" s="429">
        <v>62</v>
      </c>
      <c r="E159" s="429">
        <v>60</v>
      </c>
      <c r="F159" s="429">
        <v>63</v>
      </c>
      <c r="G159" s="429">
        <v>60</v>
      </c>
      <c r="H159" s="382" t="s">
        <v>280</v>
      </c>
      <c r="I159" s="26"/>
      <c r="J159" s="27"/>
      <c r="K159" s="27"/>
      <c r="L159" s="27"/>
      <c r="M159" s="27"/>
      <c r="N159" s="27"/>
      <c r="O159" s="27"/>
    </row>
    <row r="160" spans="1:15" s="11" customFormat="1" ht="13.05" customHeight="1" x14ac:dyDescent="0.3">
      <c r="A160" s="424"/>
      <c r="B160" s="36"/>
      <c r="C160" s="46"/>
      <c r="D160" s="46"/>
      <c r="E160" s="46"/>
      <c r="F160" s="46"/>
      <c r="G160" s="46"/>
      <c r="H160" s="356"/>
      <c r="I160" s="26"/>
      <c r="J160" s="27"/>
      <c r="K160" s="27"/>
      <c r="L160" s="27"/>
      <c r="M160" s="27"/>
      <c r="N160" s="27"/>
      <c r="O160" s="27"/>
    </row>
    <row r="161" spans="1:15" s="11" customFormat="1" ht="14.4" x14ac:dyDescent="0.3">
      <c r="A161" s="424"/>
      <c r="B161" s="458" t="s">
        <v>168</v>
      </c>
      <c r="C161" s="486"/>
      <c r="D161" s="486"/>
      <c r="E161" s="486"/>
      <c r="F161" s="486"/>
      <c r="G161" s="486"/>
      <c r="H161" s="356"/>
      <c r="I161" s="26"/>
      <c r="J161" s="27"/>
      <c r="K161" s="27"/>
      <c r="L161" s="27"/>
      <c r="M161" s="27"/>
      <c r="N161" s="27"/>
      <c r="O161" s="27"/>
    </row>
    <row r="162" spans="1:15" s="11" customFormat="1" ht="14.4" x14ac:dyDescent="0.3">
      <c r="A162" s="444"/>
      <c r="B162" s="79" t="s">
        <v>435</v>
      </c>
      <c r="C162" s="530" t="s">
        <v>178</v>
      </c>
      <c r="D162" s="395">
        <v>52772888.460000001</v>
      </c>
      <c r="E162" s="395">
        <v>53023955.960000001</v>
      </c>
      <c r="F162" s="395">
        <v>48019518.380000003</v>
      </c>
      <c r="G162" s="395">
        <v>39624000</v>
      </c>
      <c r="H162" s="382"/>
      <c r="I162" s="27"/>
      <c r="J162" s="27"/>
      <c r="K162" s="27"/>
      <c r="L162" s="27"/>
      <c r="M162" s="27"/>
      <c r="N162" s="27"/>
      <c r="O162" s="27"/>
    </row>
    <row r="163" spans="1:15" s="11" customFormat="1" ht="14.4" x14ac:dyDescent="0.3">
      <c r="A163" s="444"/>
      <c r="B163" s="360" t="s">
        <v>520</v>
      </c>
      <c r="C163" s="9" t="s">
        <v>178</v>
      </c>
      <c r="D163" s="13">
        <v>5741029.0899999999</v>
      </c>
      <c r="E163" s="13">
        <v>4637187.6500000004</v>
      </c>
      <c r="F163" s="93">
        <v>4620225.34</v>
      </c>
      <c r="G163" s="93">
        <v>4601392</v>
      </c>
      <c r="H163" s="382"/>
    </row>
    <row r="164" spans="1:15" s="27" customFormat="1" ht="27.6" x14ac:dyDescent="0.3">
      <c r="A164" s="444"/>
      <c r="B164" s="63" t="s">
        <v>286</v>
      </c>
      <c r="C164" s="440" t="s">
        <v>178</v>
      </c>
      <c r="D164" s="395">
        <v>15000</v>
      </c>
      <c r="E164" s="395">
        <v>15000</v>
      </c>
      <c r="F164" s="395">
        <v>15000</v>
      </c>
      <c r="G164" s="395">
        <v>100000</v>
      </c>
      <c r="H164" s="382" t="s">
        <v>344</v>
      </c>
      <c r="I164" s="510"/>
    </row>
    <row r="165" spans="1:15" s="11" customFormat="1" ht="14.4" x14ac:dyDescent="0.3">
      <c r="A165" s="424"/>
      <c r="B165" s="76" t="s">
        <v>308</v>
      </c>
      <c r="C165" s="92" t="s">
        <v>178</v>
      </c>
      <c r="D165" s="416">
        <v>0</v>
      </c>
      <c r="E165" s="416">
        <v>0</v>
      </c>
      <c r="F165" s="416">
        <v>0</v>
      </c>
      <c r="G165" s="416">
        <v>0</v>
      </c>
      <c r="H165" s="382"/>
    </row>
    <row r="166" spans="1:15" s="11" customFormat="1" ht="14.4" x14ac:dyDescent="0.3">
      <c r="A166" s="424"/>
      <c r="B166" s="36"/>
      <c r="C166" s="46"/>
      <c r="D166" s="46"/>
      <c r="E166" s="46"/>
      <c r="F166" s="46"/>
      <c r="G166" s="46"/>
      <c r="H166" s="356"/>
    </row>
    <row r="167" spans="1:15" s="11" customFormat="1" ht="14.4" x14ac:dyDescent="0.3">
      <c r="A167" s="424"/>
      <c r="B167" s="79" t="s">
        <v>414</v>
      </c>
      <c r="C167" s="440" t="s">
        <v>14</v>
      </c>
      <c r="D167" s="441">
        <v>74</v>
      </c>
      <c r="E167" s="441">
        <v>74</v>
      </c>
      <c r="F167" s="441">
        <v>75</v>
      </c>
      <c r="G167" s="441">
        <v>77</v>
      </c>
      <c r="H167" s="356"/>
    </row>
    <row r="168" spans="1:15" s="11" customFormat="1" ht="14.4" x14ac:dyDescent="0.3">
      <c r="A168" s="424"/>
      <c r="B168" s="36"/>
      <c r="C168" s="46"/>
      <c r="D168" s="46"/>
      <c r="E168" s="46"/>
      <c r="F168" s="46"/>
      <c r="G168" s="46"/>
      <c r="H168" s="356"/>
    </row>
    <row r="169" spans="1:15" s="11" customFormat="1" ht="18" x14ac:dyDescent="0.3">
      <c r="A169" s="424"/>
      <c r="B169" s="383" t="s">
        <v>98</v>
      </c>
      <c r="C169" s="52"/>
      <c r="D169" s="52"/>
      <c r="E169" s="52"/>
      <c r="F169" s="52"/>
      <c r="G169" s="52"/>
      <c r="H169" s="356"/>
    </row>
    <row r="170" spans="1:15" s="11" customFormat="1" ht="14.4" x14ac:dyDescent="0.3">
      <c r="A170" s="424"/>
      <c r="B170" s="360"/>
      <c r="C170" s="3"/>
      <c r="D170" s="2"/>
      <c r="E170" s="2"/>
      <c r="F170" s="2"/>
      <c r="G170" s="2"/>
      <c r="H170" s="356"/>
    </row>
    <row r="171" spans="1:15" s="11" customFormat="1" ht="14.4" x14ac:dyDescent="0.3">
      <c r="A171" s="432"/>
      <c r="B171" s="458" t="s">
        <v>172</v>
      </c>
      <c r="C171" s="486"/>
      <c r="D171" s="486"/>
      <c r="E171" s="486"/>
      <c r="F171" s="486"/>
      <c r="G171" s="486"/>
      <c r="H171" s="511"/>
    </row>
    <row r="172" spans="1:15" s="27" customFormat="1" ht="27.6" x14ac:dyDescent="0.3">
      <c r="A172" s="424"/>
      <c r="B172" s="470" t="s">
        <v>410</v>
      </c>
      <c r="C172" s="493" t="s">
        <v>179</v>
      </c>
      <c r="D172" s="495">
        <v>10611</v>
      </c>
      <c r="E172" s="495">
        <v>12260</v>
      </c>
      <c r="F172" s="495">
        <v>26244</v>
      </c>
      <c r="G172" s="495">
        <v>36208</v>
      </c>
      <c r="H172" s="382"/>
    </row>
    <row r="173" spans="1:15" s="43" customFormat="1" ht="14.4" x14ac:dyDescent="0.3">
      <c r="A173" s="432"/>
      <c r="B173" s="362" t="s">
        <v>412</v>
      </c>
      <c r="C173" s="29" t="s">
        <v>179</v>
      </c>
      <c r="D173" s="13">
        <v>0</v>
      </c>
      <c r="E173" s="13">
        <v>0</v>
      </c>
      <c r="F173" s="13">
        <v>1</v>
      </c>
      <c r="G173" s="13">
        <v>1</v>
      </c>
    </row>
    <row r="174" spans="1:15" s="43" customFormat="1" ht="14.4" x14ac:dyDescent="0.3">
      <c r="A174" s="432"/>
      <c r="B174" s="362" t="s">
        <v>413</v>
      </c>
      <c r="C174" s="29" t="s">
        <v>179</v>
      </c>
      <c r="D174" s="13">
        <v>0</v>
      </c>
      <c r="E174" s="13">
        <v>0</v>
      </c>
      <c r="F174" s="13">
        <v>10</v>
      </c>
      <c r="G174" s="13">
        <v>102</v>
      </c>
    </row>
    <row r="175" spans="1:15" s="43" customFormat="1" ht="14.4" x14ac:dyDescent="0.3">
      <c r="A175" s="432"/>
      <c r="B175" s="362" t="s">
        <v>409</v>
      </c>
      <c r="C175" s="29" t="s">
        <v>179</v>
      </c>
      <c r="D175" s="13">
        <v>389</v>
      </c>
      <c r="E175" s="13">
        <v>430</v>
      </c>
      <c r="F175" s="13">
        <v>461</v>
      </c>
      <c r="G175" s="13">
        <v>1379</v>
      </c>
      <c r="H175" s="356"/>
    </row>
    <row r="176" spans="1:15" s="43" customFormat="1" ht="14.4" x14ac:dyDescent="0.3">
      <c r="A176" s="432"/>
      <c r="B176" s="362" t="s">
        <v>411</v>
      </c>
      <c r="C176" s="29" t="s">
        <v>179</v>
      </c>
      <c r="D176" s="13">
        <v>522</v>
      </c>
      <c r="E176" s="13">
        <v>230</v>
      </c>
      <c r="F176" s="13">
        <v>298</v>
      </c>
      <c r="G176" s="13">
        <v>348</v>
      </c>
    </row>
    <row r="177" spans="1:8" s="43" customFormat="1" ht="14.4" x14ac:dyDescent="0.3">
      <c r="A177" s="432"/>
      <c r="B177" s="373" t="s">
        <v>407</v>
      </c>
      <c r="C177" s="71" t="s">
        <v>179</v>
      </c>
      <c r="D177" s="93">
        <v>9700</v>
      </c>
      <c r="E177" s="93">
        <v>11600</v>
      </c>
      <c r="F177" s="93">
        <v>25474</v>
      </c>
      <c r="G177" s="93">
        <v>34378</v>
      </c>
    </row>
    <row r="178" spans="1:8" s="27" customFormat="1" ht="14.4" x14ac:dyDescent="0.3">
      <c r="A178" s="432"/>
      <c r="B178" s="470" t="s">
        <v>311</v>
      </c>
      <c r="C178" s="400" t="s">
        <v>179</v>
      </c>
      <c r="D178" s="495">
        <v>9700</v>
      </c>
      <c r="E178" s="495">
        <v>11600</v>
      </c>
      <c r="F178" s="495">
        <v>25507</v>
      </c>
      <c r="G178" s="495">
        <v>35365</v>
      </c>
      <c r="H178" s="356"/>
    </row>
    <row r="179" spans="1:8" s="43" customFormat="1" ht="14.4" x14ac:dyDescent="0.3">
      <c r="A179" s="432"/>
      <c r="B179" s="362" t="s">
        <v>413</v>
      </c>
      <c r="C179" s="29" t="s">
        <v>179</v>
      </c>
      <c r="D179" s="13">
        <v>0</v>
      </c>
      <c r="E179" s="13">
        <v>0</v>
      </c>
      <c r="F179" s="13">
        <v>2</v>
      </c>
      <c r="G179" s="13">
        <v>90</v>
      </c>
    </row>
    <row r="180" spans="1:8" s="43" customFormat="1" ht="14.4" x14ac:dyDescent="0.3">
      <c r="A180" s="432"/>
      <c r="B180" s="362" t="s">
        <v>409</v>
      </c>
      <c r="C180" s="29" t="s">
        <v>179</v>
      </c>
      <c r="D180" s="13">
        <v>0</v>
      </c>
      <c r="E180" s="13">
        <v>0</v>
      </c>
      <c r="F180" s="13">
        <v>31</v>
      </c>
      <c r="G180" s="13">
        <v>897</v>
      </c>
    </row>
    <row r="181" spans="1:8" s="43" customFormat="1" ht="14.4" x14ac:dyDescent="0.3">
      <c r="A181" s="432"/>
      <c r="B181" s="373" t="s">
        <v>407</v>
      </c>
      <c r="C181" s="71" t="s">
        <v>179</v>
      </c>
      <c r="D181" s="93">
        <v>9700</v>
      </c>
      <c r="E181" s="93">
        <v>11600</v>
      </c>
      <c r="F181" s="93">
        <v>25474</v>
      </c>
      <c r="G181" s="93">
        <v>34378</v>
      </c>
    </row>
    <row r="182" spans="1:8" s="27" customFormat="1" ht="14.4" x14ac:dyDescent="0.3">
      <c r="A182" s="432"/>
      <c r="B182" s="79" t="s">
        <v>312</v>
      </c>
      <c r="C182" s="80" t="s">
        <v>14</v>
      </c>
      <c r="D182" s="395">
        <f>D178/D59*100</f>
        <v>65.54939856737397</v>
      </c>
      <c r="E182" s="395">
        <f>E178/E59*100</f>
        <v>68.351894408107952</v>
      </c>
      <c r="F182" s="395">
        <f>F178/F59*100</f>
        <v>144.44192762897106</v>
      </c>
      <c r="G182" s="395">
        <v>149</v>
      </c>
      <c r="H182" s="382"/>
    </row>
    <row r="183" spans="1:8" s="36" customFormat="1" ht="14.4" x14ac:dyDescent="0.3">
      <c r="A183" s="424"/>
      <c r="B183" s="74"/>
      <c r="C183" s="75"/>
      <c r="D183" s="94"/>
      <c r="E183" s="420"/>
      <c r="F183" s="3"/>
      <c r="G183" s="3"/>
      <c r="H183" s="224"/>
    </row>
    <row r="184" spans="1:8" s="36" customFormat="1" ht="14.4" x14ac:dyDescent="0.3">
      <c r="A184" s="424"/>
      <c r="B184" s="458" t="s">
        <v>174</v>
      </c>
      <c r="C184" s="486"/>
      <c r="D184" s="486"/>
      <c r="E184" s="486"/>
      <c r="F184" s="486"/>
      <c r="G184" s="486"/>
      <c r="H184" s="412"/>
    </row>
    <row r="185" spans="1:8" s="36" customFormat="1" ht="14.4" x14ac:dyDescent="0.3">
      <c r="A185" s="424"/>
      <c r="B185" s="76" t="s">
        <v>480</v>
      </c>
      <c r="C185" s="71" t="s">
        <v>176</v>
      </c>
      <c r="D185" s="81">
        <v>0</v>
      </c>
      <c r="E185" s="95">
        <v>0</v>
      </c>
      <c r="F185" s="95">
        <v>0</v>
      </c>
      <c r="G185" s="89">
        <v>0</v>
      </c>
      <c r="H185" s="409"/>
    </row>
    <row r="186" spans="1:8" s="43" customFormat="1" ht="14.4" x14ac:dyDescent="0.3">
      <c r="A186" s="424"/>
      <c r="B186" s="360"/>
      <c r="C186" s="29"/>
      <c r="D186" s="3"/>
      <c r="E186" s="2"/>
      <c r="F186" s="2"/>
      <c r="G186" s="2"/>
      <c r="H186" s="409"/>
    </row>
    <row r="187" spans="1:8" s="36" customFormat="1" ht="14.4" x14ac:dyDescent="0.3">
      <c r="A187" s="432"/>
      <c r="B187" s="360"/>
      <c r="C187" s="29"/>
      <c r="D187" s="3"/>
      <c r="E187" s="2"/>
      <c r="F187" s="2"/>
      <c r="G187" s="2"/>
      <c r="H187" s="409"/>
    </row>
    <row r="188" spans="1:8" s="36" customFormat="1" ht="14.4" hidden="1" x14ac:dyDescent="0.3">
      <c r="A188" s="432"/>
      <c r="B188" s="360"/>
      <c r="C188" s="29"/>
      <c r="D188" s="3"/>
      <c r="E188" s="2"/>
      <c r="F188" s="2"/>
      <c r="G188" s="2"/>
      <c r="H188" s="409"/>
    </row>
    <row r="189" spans="1:8" s="36" customFormat="1" ht="14.4" hidden="1" x14ac:dyDescent="0.3">
      <c r="A189" s="432"/>
      <c r="B189" s="360"/>
      <c r="C189" s="29"/>
      <c r="D189" s="3"/>
      <c r="E189" s="2"/>
      <c r="F189" s="2"/>
      <c r="G189" s="2"/>
      <c r="H189" s="409"/>
    </row>
    <row r="190" spans="1:8" ht="14.4" hidden="1" x14ac:dyDescent="0.3">
      <c r="D190" s="46"/>
      <c r="E190" s="46"/>
      <c r="F190" s="46"/>
      <c r="G190" s="46"/>
    </row>
    <row r="191" spans="1:8" ht="14.4" hidden="1" x14ac:dyDescent="0.3">
      <c r="D191" s="46"/>
      <c r="E191" s="46"/>
      <c r="F191" s="46"/>
      <c r="G191" s="46"/>
    </row>
    <row r="192" spans="1:8" ht="14.4" hidden="1" x14ac:dyDescent="0.3">
      <c r="D192" s="46"/>
      <c r="E192" s="46"/>
      <c r="F192" s="46"/>
      <c r="G192" s="46"/>
    </row>
    <row r="193" spans="1:8" ht="14.4" hidden="1" x14ac:dyDescent="0.3">
      <c r="D193" s="46"/>
      <c r="E193" s="46"/>
      <c r="F193" s="46"/>
      <c r="G193" s="46"/>
    </row>
    <row r="194" spans="1:8" ht="14.4" hidden="1" x14ac:dyDescent="0.3">
      <c r="D194" s="46"/>
      <c r="E194" s="46"/>
      <c r="F194" s="46"/>
      <c r="G194" s="46"/>
    </row>
    <row r="195" spans="1:8" ht="14.4" hidden="1" x14ac:dyDescent="0.3">
      <c r="D195" s="46"/>
      <c r="E195" s="46"/>
      <c r="F195" s="46"/>
      <c r="G195" s="46"/>
    </row>
    <row r="196" spans="1:8" ht="14.4" hidden="1" x14ac:dyDescent="0.3">
      <c r="D196" s="46"/>
      <c r="E196" s="46"/>
      <c r="F196" s="46"/>
      <c r="G196" s="46"/>
    </row>
    <row r="197" spans="1:8" ht="14.4" hidden="1" x14ac:dyDescent="0.3">
      <c r="D197" s="46"/>
      <c r="E197" s="46"/>
      <c r="F197" s="46"/>
      <c r="G197" s="46"/>
    </row>
    <row r="198" spans="1:8" ht="14.4" hidden="1" x14ac:dyDescent="0.3">
      <c r="D198" s="46"/>
      <c r="E198" s="46"/>
      <c r="F198" s="46"/>
      <c r="G198" s="46"/>
    </row>
    <row r="199" spans="1:8" ht="14.4" hidden="1" x14ac:dyDescent="0.3">
      <c r="D199" s="46"/>
      <c r="E199" s="46"/>
      <c r="F199" s="46"/>
      <c r="G199" s="46"/>
    </row>
    <row r="200" spans="1:8" ht="14.4" hidden="1" x14ac:dyDescent="0.3">
      <c r="D200" s="46"/>
      <c r="E200" s="46"/>
      <c r="F200" s="46"/>
      <c r="G200" s="46"/>
    </row>
    <row r="201" spans="1:8" ht="14.4" hidden="1" x14ac:dyDescent="0.3">
      <c r="A201"/>
      <c r="B201"/>
      <c r="C201"/>
      <c r="D201" s="46"/>
      <c r="E201" s="46"/>
      <c r="F201" s="46"/>
      <c r="G201" s="46"/>
      <c r="H201"/>
    </row>
    <row r="202" spans="1:8" ht="14.4" hidden="1" x14ac:dyDescent="0.3">
      <c r="A202"/>
      <c r="B202"/>
      <c r="C202"/>
      <c r="D202" s="46"/>
      <c r="E202" s="46"/>
      <c r="F202" s="46"/>
      <c r="G202" s="46"/>
      <c r="H202"/>
    </row>
    <row r="203" spans="1:8" ht="14.4" hidden="1" x14ac:dyDescent="0.3">
      <c r="A203"/>
      <c r="B203"/>
      <c r="C203"/>
      <c r="D203" s="46"/>
      <c r="E203" s="46"/>
      <c r="F203" s="46"/>
      <c r="G203" s="46"/>
      <c r="H203"/>
    </row>
    <row r="204" spans="1:8" ht="14.4" hidden="1" x14ac:dyDescent="0.3">
      <c r="A204"/>
      <c r="B204"/>
      <c r="C204"/>
      <c r="D204" s="46"/>
      <c r="E204" s="46"/>
      <c r="F204" s="46"/>
      <c r="G204" s="46"/>
      <c r="H204"/>
    </row>
    <row r="205" spans="1:8" ht="14.4" hidden="1" x14ac:dyDescent="0.3">
      <c r="A205"/>
      <c r="B205"/>
      <c r="C205"/>
      <c r="D205" s="46"/>
      <c r="E205" s="46"/>
      <c r="F205" s="46"/>
      <c r="G205" s="46"/>
      <c r="H205"/>
    </row>
    <row r="206" spans="1:8" ht="14.4" hidden="1" x14ac:dyDescent="0.3">
      <c r="A206"/>
      <c r="B206"/>
      <c r="C206"/>
      <c r="D206" s="46"/>
      <c r="E206" s="46"/>
      <c r="F206" s="46"/>
      <c r="G206" s="46"/>
      <c r="H206"/>
    </row>
    <row r="207" spans="1:8" ht="14.4" hidden="1" x14ac:dyDescent="0.3">
      <c r="A207"/>
      <c r="B207"/>
      <c r="C207"/>
      <c r="D207" s="46"/>
      <c r="E207" s="46"/>
      <c r="F207" s="46"/>
      <c r="G207" s="46"/>
      <c r="H207"/>
    </row>
    <row r="208" spans="1:8" ht="14.4" hidden="1" x14ac:dyDescent="0.3">
      <c r="A208"/>
      <c r="B208"/>
      <c r="C208"/>
      <c r="D208" s="46"/>
      <c r="E208" s="46"/>
      <c r="F208" s="46"/>
      <c r="G208" s="46"/>
      <c r="H208"/>
    </row>
    <row r="209" spans="1:8" ht="14.4" hidden="1" x14ac:dyDescent="0.3">
      <c r="A209"/>
      <c r="B209"/>
      <c r="C209"/>
      <c r="D209" s="46"/>
      <c r="E209" s="46"/>
      <c r="F209" s="46"/>
      <c r="G209" s="46"/>
      <c r="H209"/>
    </row>
    <row r="210" spans="1:8" ht="14.4" hidden="1" x14ac:dyDescent="0.3">
      <c r="A210"/>
      <c r="B210"/>
      <c r="C210"/>
      <c r="D210" s="46"/>
      <c r="E210" s="46"/>
      <c r="F210" s="46"/>
      <c r="G210" s="46"/>
      <c r="H210"/>
    </row>
    <row r="211" spans="1:8" ht="14.4" hidden="1" x14ac:dyDescent="0.3">
      <c r="A211"/>
      <c r="B211"/>
      <c r="C211"/>
      <c r="D211" s="46"/>
      <c r="E211" s="46"/>
      <c r="F211" s="46"/>
      <c r="G211" s="46"/>
      <c r="H211"/>
    </row>
    <row r="212" spans="1:8" ht="14.4" hidden="1" x14ac:dyDescent="0.3">
      <c r="A212"/>
      <c r="B212"/>
      <c r="C212"/>
      <c r="D212" s="46"/>
      <c r="E212" s="46"/>
      <c r="F212" s="46"/>
      <c r="G212" s="46"/>
      <c r="H212"/>
    </row>
    <row r="213" spans="1:8" ht="14.4" hidden="1" x14ac:dyDescent="0.3">
      <c r="A213"/>
      <c r="B213"/>
      <c r="C213"/>
      <c r="D213" s="46"/>
      <c r="E213" s="46"/>
      <c r="F213" s="46"/>
      <c r="G213" s="46"/>
      <c r="H213"/>
    </row>
    <row r="214" spans="1:8" ht="14.4" hidden="1" x14ac:dyDescent="0.3">
      <c r="A214"/>
      <c r="B214"/>
      <c r="C214"/>
      <c r="D214" s="46"/>
      <c r="E214" s="46"/>
      <c r="F214" s="46"/>
      <c r="G214" s="46"/>
      <c r="H214"/>
    </row>
    <row r="215" spans="1:8" ht="14.4" hidden="1" x14ac:dyDescent="0.3">
      <c r="A215"/>
      <c r="B215"/>
      <c r="C215"/>
      <c r="D215" s="46"/>
      <c r="E215" s="46"/>
      <c r="F215" s="46"/>
      <c r="G215" s="46"/>
      <c r="H215"/>
    </row>
    <row r="216" spans="1:8" ht="14.4" hidden="1" x14ac:dyDescent="0.3">
      <c r="A216"/>
      <c r="B216"/>
      <c r="C216"/>
      <c r="D216" s="46"/>
      <c r="E216" s="46"/>
      <c r="F216" s="46"/>
      <c r="G216" s="46"/>
      <c r="H216"/>
    </row>
    <row r="217" spans="1:8" ht="14.4" hidden="1" x14ac:dyDescent="0.3">
      <c r="A217"/>
      <c r="B217"/>
      <c r="C217"/>
      <c r="D217" s="46"/>
      <c r="E217" s="46"/>
      <c r="F217" s="46"/>
      <c r="G217" s="46"/>
      <c r="H217"/>
    </row>
    <row r="218" spans="1:8" ht="14.4" hidden="1" x14ac:dyDescent="0.3">
      <c r="A218"/>
      <c r="B218"/>
      <c r="C218"/>
      <c r="D218" s="46"/>
      <c r="E218" s="46"/>
      <c r="F218" s="46"/>
      <c r="G218" s="46"/>
      <c r="H218"/>
    </row>
    <row r="219" spans="1:8" ht="14.4" hidden="1" x14ac:dyDescent="0.3">
      <c r="A219"/>
      <c r="B219"/>
      <c r="C219"/>
      <c r="D219" s="46"/>
      <c r="E219" s="46"/>
      <c r="F219" s="46"/>
      <c r="G219" s="46"/>
      <c r="H219"/>
    </row>
    <row r="220" spans="1:8" ht="14.4" hidden="1" x14ac:dyDescent="0.3">
      <c r="A220"/>
      <c r="B220"/>
      <c r="C220"/>
      <c r="D220" s="46"/>
      <c r="E220" s="46"/>
      <c r="F220" s="46"/>
      <c r="G220" s="46"/>
      <c r="H220"/>
    </row>
    <row r="221" spans="1:8" ht="14.4" hidden="1" x14ac:dyDescent="0.3">
      <c r="A221"/>
      <c r="B221"/>
      <c r="C221"/>
      <c r="D221" s="46"/>
      <c r="E221" s="46"/>
      <c r="F221" s="46"/>
      <c r="G221" s="46"/>
      <c r="H221"/>
    </row>
    <row r="222" spans="1:8" ht="14.4" hidden="1" x14ac:dyDescent="0.3">
      <c r="A222"/>
      <c r="B222"/>
      <c r="C222"/>
      <c r="D222" s="46"/>
      <c r="E222" s="46"/>
      <c r="F222" s="46"/>
      <c r="G222" s="46"/>
      <c r="H222"/>
    </row>
    <row r="223" spans="1:8" ht="14.4" hidden="1" x14ac:dyDescent="0.3">
      <c r="A223"/>
      <c r="B223"/>
      <c r="C223"/>
      <c r="D223" s="46"/>
      <c r="E223" s="46"/>
      <c r="F223" s="46"/>
      <c r="G223" s="46"/>
      <c r="H223"/>
    </row>
    <row r="224" spans="1:8" ht="14.4" hidden="1" x14ac:dyDescent="0.3">
      <c r="A224"/>
      <c r="B224"/>
      <c r="C224"/>
      <c r="D224" s="46"/>
      <c r="E224" s="46"/>
      <c r="F224" s="46"/>
      <c r="G224" s="46"/>
      <c r="H224"/>
    </row>
    <row r="225" spans="1:8" ht="14.4" hidden="1" x14ac:dyDescent="0.3">
      <c r="A225"/>
      <c r="B225"/>
      <c r="C225"/>
      <c r="D225" s="46"/>
      <c r="E225" s="46"/>
      <c r="F225" s="46"/>
      <c r="G225" s="46"/>
      <c r="H225"/>
    </row>
    <row r="226" spans="1:8" ht="14.4" hidden="1" x14ac:dyDescent="0.3">
      <c r="A226"/>
      <c r="B226"/>
      <c r="C226"/>
      <c r="D226" s="46"/>
      <c r="E226" s="46"/>
      <c r="F226" s="46"/>
      <c r="G226" s="46"/>
      <c r="H226"/>
    </row>
    <row r="227" spans="1:8" ht="14.4" hidden="1" x14ac:dyDescent="0.3">
      <c r="A227"/>
      <c r="B227"/>
      <c r="C227"/>
      <c r="D227" s="46"/>
      <c r="E227" s="46"/>
      <c r="F227" s="46"/>
      <c r="G227" s="46"/>
      <c r="H227"/>
    </row>
    <row r="228" spans="1:8" ht="14.4" hidden="1" x14ac:dyDescent="0.3">
      <c r="A228"/>
      <c r="B228"/>
      <c r="C228"/>
      <c r="D228" s="46"/>
      <c r="E228" s="46"/>
      <c r="F228" s="46"/>
      <c r="G228" s="46"/>
      <c r="H228"/>
    </row>
    <row r="229" spans="1:8" ht="14.4" hidden="1" x14ac:dyDescent="0.3">
      <c r="A229"/>
      <c r="B229"/>
      <c r="C229"/>
      <c r="D229" s="46"/>
      <c r="E229" s="46"/>
      <c r="F229" s="46"/>
      <c r="G229" s="46"/>
      <c r="H229"/>
    </row>
    <row r="230" spans="1:8" ht="14.4" hidden="1" x14ac:dyDescent="0.3">
      <c r="A230"/>
      <c r="B230"/>
      <c r="C230"/>
      <c r="D230" s="46"/>
      <c r="E230" s="46"/>
      <c r="F230" s="46"/>
      <c r="G230" s="46"/>
      <c r="H230"/>
    </row>
    <row r="231" spans="1:8" ht="14.4" hidden="1" x14ac:dyDescent="0.3">
      <c r="A231"/>
      <c r="B231"/>
      <c r="C231"/>
      <c r="D231" s="46"/>
      <c r="E231" s="46"/>
      <c r="F231" s="46"/>
      <c r="G231" s="46"/>
      <c r="H231"/>
    </row>
    <row r="232" spans="1:8" ht="14.4" hidden="1" x14ac:dyDescent="0.3">
      <c r="A232"/>
      <c r="B232"/>
      <c r="C232"/>
      <c r="D232" s="46"/>
      <c r="E232" s="46"/>
      <c r="F232" s="46"/>
      <c r="G232" s="46"/>
      <c r="H232"/>
    </row>
    <row r="233" spans="1:8" ht="14.4" hidden="1" x14ac:dyDescent="0.3">
      <c r="A233"/>
      <c r="B233"/>
      <c r="C233"/>
      <c r="D233" s="46"/>
      <c r="E233" s="46"/>
      <c r="F233" s="46"/>
      <c r="G233" s="46"/>
      <c r="H233"/>
    </row>
    <row r="234" spans="1:8" ht="14.4" hidden="1" x14ac:dyDescent="0.3">
      <c r="A234"/>
      <c r="B234"/>
      <c r="C234"/>
      <c r="D234" s="46"/>
      <c r="E234" s="46"/>
      <c r="F234" s="46"/>
      <c r="G234" s="46"/>
      <c r="H234"/>
    </row>
    <row r="235" spans="1:8" ht="14.4" hidden="1" x14ac:dyDescent="0.3">
      <c r="A235"/>
      <c r="B235"/>
      <c r="C235"/>
      <c r="D235" s="46"/>
      <c r="E235" s="46"/>
      <c r="F235" s="46"/>
      <c r="G235" s="46"/>
      <c r="H235"/>
    </row>
    <row r="236" spans="1:8" ht="14.4" hidden="1" x14ac:dyDescent="0.3">
      <c r="A236"/>
      <c r="B236"/>
      <c r="C236"/>
      <c r="D236" s="46"/>
      <c r="E236" s="46"/>
      <c r="F236" s="46"/>
      <c r="G236" s="46"/>
      <c r="H236"/>
    </row>
    <row r="237" spans="1:8" ht="14.4" hidden="1" x14ac:dyDescent="0.3">
      <c r="A237"/>
      <c r="B237"/>
      <c r="C237"/>
      <c r="D237" s="46"/>
      <c r="E237" s="46"/>
      <c r="F237" s="46"/>
      <c r="G237" s="46"/>
      <c r="H237"/>
    </row>
    <row r="238" spans="1:8" ht="14.4" hidden="1" x14ac:dyDescent="0.3">
      <c r="A238"/>
      <c r="B238"/>
      <c r="C238"/>
      <c r="D238" s="46"/>
      <c r="E238" s="46"/>
      <c r="F238" s="46"/>
      <c r="G238" s="46"/>
      <c r="H238"/>
    </row>
    <row r="239" spans="1:8" ht="14.4" hidden="1" x14ac:dyDescent="0.3">
      <c r="A239"/>
      <c r="B239"/>
      <c r="C239"/>
      <c r="D239" s="46"/>
      <c r="E239" s="46"/>
      <c r="F239" s="46"/>
      <c r="G239" s="46"/>
      <c r="H239"/>
    </row>
    <row r="240" spans="1:8" ht="14.4" hidden="1" x14ac:dyDescent="0.3">
      <c r="A240"/>
      <c r="B240"/>
      <c r="C240"/>
      <c r="D240" s="46"/>
      <c r="E240" s="46"/>
      <c r="F240" s="46"/>
      <c r="G240" s="46"/>
      <c r="H240"/>
    </row>
    <row r="241" spans="1:8" ht="14.4" hidden="1" x14ac:dyDescent="0.3">
      <c r="A241"/>
      <c r="B241"/>
      <c r="C241"/>
      <c r="D241" s="46"/>
      <c r="E241" s="46"/>
      <c r="F241" s="46"/>
      <c r="G241" s="46"/>
      <c r="H241"/>
    </row>
    <row r="242" spans="1:8" ht="14.4" hidden="1" x14ac:dyDescent="0.3">
      <c r="A242"/>
      <c r="B242"/>
      <c r="C242"/>
      <c r="D242" s="46"/>
      <c r="E242" s="46"/>
      <c r="F242" s="46"/>
      <c r="G242" s="46"/>
      <c r="H242"/>
    </row>
    <row r="243" spans="1:8" ht="14.4" hidden="1" x14ac:dyDescent="0.3">
      <c r="A243"/>
      <c r="B243"/>
      <c r="C243"/>
      <c r="D243" s="46"/>
      <c r="E243" s="46"/>
      <c r="F243" s="46"/>
      <c r="G243" s="46"/>
      <c r="H243"/>
    </row>
    <row r="244" spans="1:8" ht="14.4" hidden="1" x14ac:dyDescent="0.3">
      <c r="A244"/>
      <c r="B244"/>
      <c r="C244"/>
      <c r="D244" s="46"/>
      <c r="E244" s="46"/>
      <c r="F244" s="46"/>
      <c r="G244" s="46"/>
      <c r="H244"/>
    </row>
    <row r="245" spans="1:8" ht="14.4" hidden="1" x14ac:dyDescent="0.3">
      <c r="A245"/>
      <c r="B245"/>
      <c r="C245"/>
      <c r="D245" s="46"/>
      <c r="E245" s="46"/>
      <c r="F245" s="46"/>
      <c r="G245" s="46"/>
      <c r="H245"/>
    </row>
    <row r="246" spans="1:8" ht="14.4" hidden="1" x14ac:dyDescent="0.3">
      <c r="A246"/>
      <c r="B246"/>
      <c r="C246"/>
      <c r="D246" s="46"/>
      <c r="E246" s="46"/>
      <c r="F246" s="46"/>
      <c r="G246" s="46"/>
      <c r="H246"/>
    </row>
    <row r="247" spans="1:8" ht="14.4" hidden="1" x14ac:dyDescent="0.3">
      <c r="A247"/>
      <c r="B247"/>
      <c r="C247"/>
      <c r="D247" s="46"/>
      <c r="E247" s="46"/>
      <c r="F247" s="46"/>
      <c r="G247" s="46"/>
      <c r="H247"/>
    </row>
    <row r="248" spans="1:8" ht="14.4" hidden="1" x14ac:dyDescent="0.3">
      <c r="A248"/>
      <c r="B248"/>
      <c r="C248"/>
      <c r="D248" s="46"/>
      <c r="E248" s="46"/>
      <c r="F248" s="46"/>
      <c r="G248" s="46"/>
      <c r="H248"/>
    </row>
    <row r="249" spans="1:8" ht="14.4" hidden="1" x14ac:dyDescent="0.3">
      <c r="A249"/>
      <c r="B249"/>
      <c r="C249"/>
      <c r="D249" s="46"/>
      <c r="E249" s="46"/>
      <c r="F249" s="46"/>
      <c r="G249" s="46"/>
      <c r="H249"/>
    </row>
    <row r="250" spans="1:8" ht="14.4" hidden="1" x14ac:dyDescent="0.3">
      <c r="A250"/>
      <c r="B250"/>
      <c r="C250"/>
      <c r="D250" s="46"/>
      <c r="E250" s="46"/>
      <c r="F250" s="46"/>
      <c r="G250" s="46"/>
      <c r="H250"/>
    </row>
    <row r="251" spans="1:8" ht="14.4" hidden="1" x14ac:dyDescent="0.3">
      <c r="A251"/>
      <c r="B251"/>
      <c r="C251"/>
      <c r="D251" s="46"/>
      <c r="E251" s="46"/>
      <c r="F251" s="46"/>
      <c r="G251" s="46"/>
      <c r="H251"/>
    </row>
    <row r="252" spans="1:8" ht="14.4" hidden="1" x14ac:dyDescent="0.3">
      <c r="A252"/>
      <c r="B252"/>
      <c r="C252"/>
      <c r="D252" s="46"/>
      <c r="E252" s="46"/>
      <c r="F252" s="46"/>
      <c r="G252" s="46"/>
      <c r="H252"/>
    </row>
    <row r="253" spans="1:8" ht="14.4" hidden="1" x14ac:dyDescent="0.3">
      <c r="A253"/>
      <c r="B253"/>
      <c r="C253"/>
      <c r="D253" s="46"/>
      <c r="E253" s="46"/>
      <c r="F253" s="46"/>
      <c r="G253" s="46"/>
      <c r="H253"/>
    </row>
    <row r="254" spans="1:8" ht="14.4" hidden="1" x14ac:dyDescent="0.3">
      <c r="A254"/>
      <c r="B254"/>
      <c r="C254"/>
      <c r="D254" s="46"/>
      <c r="E254" s="46"/>
      <c r="F254" s="46"/>
      <c r="G254" s="46"/>
      <c r="H254"/>
    </row>
    <row r="255" spans="1:8" ht="14.4" hidden="1" x14ac:dyDescent="0.3">
      <c r="A255"/>
      <c r="B255"/>
      <c r="C255"/>
      <c r="D255" s="46"/>
      <c r="E255" s="46"/>
      <c r="F255" s="46"/>
      <c r="G255" s="46"/>
      <c r="H255"/>
    </row>
    <row r="256" spans="1:8" ht="14.4" hidden="1" x14ac:dyDescent="0.3">
      <c r="A256"/>
      <c r="B256"/>
      <c r="C256"/>
      <c r="D256" s="46"/>
      <c r="E256" s="46"/>
      <c r="F256" s="46"/>
      <c r="G256" s="46"/>
      <c r="H256"/>
    </row>
    <row r="257" spans="1:8" ht="14.4" hidden="1" x14ac:dyDescent="0.3">
      <c r="A257"/>
      <c r="B257"/>
      <c r="C257"/>
      <c r="D257" s="46"/>
      <c r="E257" s="46"/>
      <c r="F257" s="46"/>
      <c r="G257" s="46"/>
      <c r="H257"/>
    </row>
    <row r="258" spans="1:8" ht="14.4" hidden="1" x14ac:dyDescent="0.3">
      <c r="A258"/>
      <c r="B258"/>
      <c r="C258"/>
      <c r="D258" s="46"/>
      <c r="E258" s="46"/>
      <c r="F258" s="46"/>
      <c r="G258" s="46"/>
      <c r="H258"/>
    </row>
    <row r="259" spans="1:8" ht="14.4" hidden="1" x14ac:dyDescent="0.3">
      <c r="A259"/>
      <c r="B259"/>
      <c r="C259"/>
      <c r="D259" s="46"/>
      <c r="E259" s="46"/>
      <c r="F259" s="46"/>
      <c r="G259" s="46"/>
      <c r="H259"/>
    </row>
    <row r="260" spans="1:8" ht="14.4" hidden="1" x14ac:dyDescent="0.3">
      <c r="A260"/>
      <c r="B260"/>
      <c r="C260"/>
      <c r="D260" s="46"/>
      <c r="E260" s="46"/>
      <c r="F260" s="46"/>
      <c r="G260" s="46"/>
      <c r="H260"/>
    </row>
    <row r="261" spans="1:8" ht="14.4" hidden="1" x14ac:dyDescent="0.3">
      <c r="A261"/>
      <c r="B261"/>
      <c r="C261"/>
      <c r="D261" s="46"/>
      <c r="E261" s="46"/>
      <c r="F261" s="46"/>
      <c r="G261" s="46"/>
      <c r="H261"/>
    </row>
    <row r="262" spans="1:8" ht="14.4" hidden="1" x14ac:dyDescent="0.3">
      <c r="A262"/>
      <c r="B262"/>
      <c r="C262"/>
      <c r="D262" s="46"/>
      <c r="E262" s="46"/>
      <c r="F262" s="46"/>
      <c r="G262" s="46"/>
      <c r="H262"/>
    </row>
    <row r="263" spans="1:8" ht="14.4" hidden="1" x14ac:dyDescent="0.3">
      <c r="A263"/>
      <c r="B263"/>
      <c r="C263"/>
      <c r="D263" s="46"/>
      <c r="E263" s="46"/>
      <c r="F263" s="46"/>
      <c r="G263" s="46"/>
      <c r="H263"/>
    </row>
    <row r="264" spans="1:8" ht="14.4" hidden="1" x14ac:dyDescent="0.3">
      <c r="A264"/>
      <c r="B264"/>
      <c r="C264"/>
      <c r="D264" s="46"/>
      <c r="E264" s="46"/>
      <c r="F264" s="46"/>
      <c r="G264" s="46"/>
      <c r="H264"/>
    </row>
    <row r="265" spans="1:8" ht="14.4" hidden="1" x14ac:dyDescent="0.3">
      <c r="A265"/>
      <c r="B265"/>
      <c r="C265"/>
      <c r="D265" s="46"/>
      <c r="E265" s="46"/>
      <c r="F265" s="46"/>
      <c r="G265" s="46"/>
      <c r="H265"/>
    </row>
    <row r="266" spans="1:8" ht="14.4" hidden="1" x14ac:dyDescent="0.3">
      <c r="A266"/>
      <c r="B266"/>
      <c r="C266"/>
      <c r="D266" s="46"/>
      <c r="E266" s="46"/>
      <c r="F266" s="46"/>
      <c r="G266" s="46"/>
      <c r="H266"/>
    </row>
    <row r="267" spans="1:8" ht="14.4" hidden="1" x14ac:dyDescent="0.3">
      <c r="A267"/>
      <c r="B267"/>
      <c r="C267"/>
      <c r="D267" s="46"/>
      <c r="E267" s="46"/>
      <c r="F267" s="46"/>
      <c r="G267" s="46"/>
      <c r="H267"/>
    </row>
    <row r="268" spans="1:8" ht="14.4" hidden="1" x14ac:dyDescent="0.3">
      <c r="A268"/>
      <c r="B268"/>
      <c r="C268"/>
      <c r="D268" s="46"/>
      <c r="E268" s="46"/>
      <c r="F268" s="46"/>
      <c r="G268" s="46"/>
      <c r="H268"/>
    </row>
    <row r="269" spans="1:8" ht="14.4" hidden="1" x14ac:dyDescent="0.3">
      <c r="A269"/>
      <c r="B269"/>
      <c r="C269"/>
      <c r="D269" s="46"/>
      <c r="E269" s="46"/>
      <c r="F269" s="46"/>
      <c r="G269" s="46"/>
      <c r="H269"/>
    </row>
    <row r="270" spans="1:8" ht="14.4" hidden="1" x14ac:dyDescent="0.3">
      <c r="A270"/>
      <c r="B270"/>
      <c r="C270"/>
      <c r="D270" s="46"/>
      <c r="E270" s="46"/>
      <c r="F270" s="46"/>
      <c r="G270" s="46"/>
      <c r="H270"/>
    </row>
    <row r="271" spans="1:8" ht="14.4" hidden="1" x14ac:dyDescent="0.3">
      <c r="A271"/>
      <c r="B271"/>
      <c r="C271"/>
      <c r="D271" s="46"/>
      <c r="E271" s="46"/>
      <c r="F271" s="46"/>
      <c r="G271" s="46"/>
      <c r="H271"/>
    </row>
    <row r="272" spans="1:8" ht="14.4" hidden="1" x14ac:dyDescent="0.3">
      <c r="A272"/>
      <c r="B272"/>
      <c r="C272"/>
      <c r="D272" s="46"/>
      <c r="E272" s="46"/>
      <c r="F272" s="46"/>
      <c r="G272" s="46"/>
      <c r="H272"/>
    </row>
    <row r="273" spans="1:8" ht="14.4" hidden="1" x14ac:dyDescent="0.3">
      <c r="A273"/>
      <c r="B273"/>
      <c r="C273"/>
      <c r="D273" s="46"/>
      <c r="E273" s="46"/>
      <c r="F273" s="46"/>
      <c r="G273" s="46"/>
      <c r="H273"/>
    </row>
    <row r="274" spans="1:8" ht="14.4" hidden="1" x14ac:dyDescent="0.3">
      <c r="A274"/>
      <c r="B274"/>
      <c r="C274"/>
      <c r="D274" s="46"/>
      <c r="E274" s="46"/>
      <c r="F274" s="46"/>
      <c r="G274" s="46"/>
      <c r="H274"/>
    </row>
    <row r="275" spans="1:8" ht="14.4" hidden="1" x14ac:dyDescent="0.3">
      <c r="A275"/>
      <c r="B275"/>
      <c r="C275"/>
      <c r="D275" s="46"/>
      <c r="E275" s="46"/>
      <c r="F275" s="46"/>
      <c r="G275" s="46"/>
      <c r="H275"/>
    </row>
    <row r="276" spans="1:8" ht="14.4" hidden="1" x14ac:dyDescent="0.3">
      <c r="A276"/>
      <c r="B276"/>
      <c r="C276"/>
      <c r="D276" s="46"/>
      <c r="E276" s="46"/>
      <c r="F276" s="46"/>
      <c r="G276" s="46"/>
      <c r="H276"/>
    </row>
    <row r="277" spans="1:8" ht="14.4" hidden="1" x14ac:dyDescent="0.3">
      <c r="A277"/>
      <c r="B277"/>
      <c r="C277"/>
      <c r="D277" s="46"/>
      <c r="E277" s="46"/>
      <c r="F277" s="46"/>
      <c r="G277" s="46"/>
      <c r="H277"/>
    </row>
    <row r="278" spans="1:8" ht="14.4" hidden="1" x14ac:dyDescent="0.3">
      <c r="A278"/>
      <c r="B278"/>
      <c r="C278"/>
      <c r="D278" s="46"/>
      <c r="E278" s="46"/>
      <c r="F278" s="46"/>
      <c r="G278" s="46"/>
      <c r="H278"/>
    </row>
    <row r="279" spans="1:8" ht="14.4" hidden="1" x14ac:dyDescent="0.3">
      <c r="A279"/>
      <c r="B279"/>
      <c r="C279"/>
      <c r="D279" s="46"/>
      <c r="E279" s="46"/>
      <c r="F279" s="46"/>
      <c r="G279" s="46"/>
      <c r="H279"/>
    </row>
    <row r="280" spans="1:8" ht="14.4" hidden="1" x14ac:dyDescent="0.3">
      <c r="A280"/>
      <c r="B280"/>
      <c r="C280"/>
      <c r="D280" s="46"/>
      <c r="E280" s="46"/>
      <c r="F280" s="46"/>
      <c r="G280" s="46"/>
      <c r="H280"/>
    </row>
    <row r="281" spans="1:8" ht="14.4" hidden="1" x14ac:dyDescent="0.3">
      <c r="A281"/>
      <c r="B281"/>
      <c r="C281"/>
      <c r="D281" s="46"/>
      <c r="E281" s="46"/>
      <c r="F281" s="46"/>
      <c r="G281" s="46"/>
      <c r="H281"/>
    </row>
    <row r="282" spans="1:8" ht="14.4" hidden="1" x14ac:dyDescent="0.3">
      <c r="A282"/>
      <c r="B282"/>
      <c r="C282"/>
      <c r="D282" s="46"/>
      <c r="E282" s="46"/>
      <c r="F282" s="46"/>
      <c r="G282" s="46"/>
      <c r="H282"/>
    </row>
    <row r="283" spans="1:8" ht="14.4" hidden="1" x14ac:dyDescent="0.3">
      <c r="A283"/>
      <c r="B283"/>
      <c r="C283"/>
      <c r="D283" s="46"/>
      <c r="E283" s="46"/>
      <c r="F283" s="46"/>
      <c r="G283" s="46"/>
      <c r="H283"/>
    </row>
    <row r="284" spans="1:8" ht="14.4" hidden="1" x14ac:dyDescent="0.3">
      <c r="A284"/>
      <c r="B284"/>
      <c r="C284"/>
      <c r="D284" s="46"/>
      <c r="E284" s="46"/>
      <c r="F284" s="46"/>
      <c r="G284" s="46"/>
      <c r="H284"/>
    </row>
    <row r="285" spans="1:8" ht="14.4" hidden="1" x14ac:dyDescent="0.3">
      <c r="A285"/>
      <c r="B285"/>
      <c r="C285"/>
      <c r="D285" s="46"/>
      <c r="E285" s="46"/>
      <c r="F285" s="46"/>
      <c r="G285" s="46"/>
      <c r="H285"/>
    </row>
    <row r="286" spans="1:8" ht="14.4" hidden="1" x14ac:dyDescent="0.3">
      <c r="A286"/>
      <c r="B286"/>
      <c r="C286"/>
      <c r="D286" s="46"/>
      <c r="E286" s="46"/>
      <c r="F286" s="46"/>
      <c r="G286" s="46"/>
      <c r="H286"/>
    </row>
    <row r="287" spans="1:8" ht="14.4" hidden="1" x14ac:dyDescent="0.3">
      <c r="A287"/>
      <c r="B287"/>
      <c r="C287"/>
      <c r="D287" s="46"/>
      <c r="E287" s="46"/>
      <c r="F287" s="46"/>
      <c r="G287" s="46"/>
      <c r="H287"/>
    </row>
    <row r="288" spans="1:8" ht="14.4" hidden="1" x14ac:dyDescent="0.3">
      <c r="A288"/>
      <c r="B288"/>
      <c r="C288"/>
      <c r="D288" s="46"/>
      <c r="E288" s="46"/>
      <c r="F288" s="46"/>
      <c r="G288" s="46"/>
      <c r="H288"/>
    </row>
    <row r="289" spans="1:8" ht="14.4" hidden="1" x14ac:dyDescent="0.3">
      <c r="A289"/>
      <c r="B289"/>
      <c r="C289"/>
      <c r="D289" s="46"/>
      <c r="E289" s="46"/>
      <c r="F289" s="46"/>
      <c r="G289" s="46"/>
      <c r="H289"/>
    </row>
    <row r="290" spans="1:8" ht="14.4" hidden="1" x14ac:dyDescent="0.3">
      <c r="A290"/>
      <c r="B290"/>
      <c r="C290"/>
      <c r="D290" s="46"/>
      <c r="E290" s="46"/>
      <c r="F290" s="46"/>
      <c r="G290" s="46"/>
      <c r="H290"/>
    </row>
    <row r="291" spans="1:8" ht="14.4" hidden="1" x14ac:dyDescent="0.3">
      <c r="A291"/>
      <c r="B291"/>
      <c r="C291"/>
      <c r="D291" s="46"/>
      <c r="E291" s="46"/>
      <c r="F291" s="46"/>
      <c r="G291" s="46"/>
      <c r="H291"/>
    </row>
    <row r="292" spans="1:8" ht="14.4" hidden="1" x14ac:dyDescent="0.3">
      <c r="A292"/>
      <c r="B292"/>
      <c r="C292"/>
      <c r="D292" s="46"/>
      <c r="E292" s="46"/>
      <c r="F292" s="46"/>
      <c r="G292" s="46"/>
      <c r="H292"/>
    </row>
    <row r="293" spans="1:8" ht="14.4" hidden="1" x14ac:dyDescent="0.3">
      <c r="A293"/>
      <c r="B293"/>
      <c r="C293"/>
      <c r="D293" s="46"/>
      <c r="E293" s="46"/>
      <c r="F293" s="46"/>
      <c r="G293" s="46"/>
      <c r="H293"/>
    </row>
    <row r="294" spans="1:8" ht="14.4" hidden="1" x14ac:dyDescent="0.3">
      <c r="A294"/>
      <c r="B294"/>
      <c r="C294"/>
      <c r="D294" s="46"/>
      <c r="E294" s="46"/>
      <c r="F294" s="46"/>
      <c r="G294" s="46"/>
      <c r="H294"/>
    </row>
    <row r="295" spans="1:8" ht="14.4" hidden="1" x14ac:dyDescent="0.3">
      <c r="A295"/>
      <c r="B295"/>
      <c r="C295"/>
      <c r="D295" s="46"/>
      <c r="E295" s="46"/>
      <c r="F295" s="46"/>
      <c r="G295" s="46"/>
      <c r="H295"/>
    </row>
    <row r="296" spans="1:8" ht="14.4" hidden="1" x14ac:dyDescent="0.3">
      <c r="A296"/>
      <c r="B296"/>
      <c r="C296"/>
      <c r="D296" s="46"/>
      <c r="E296" s="46"/>
      <c r="F296" s="46"/>
      <c r="G296" s="46"/>
      <c r="H296"/>
    </row>
    <row r="297" spans="1:8" ht="14.4" hidden="1" x14ac:dyDescent="0.3">
      <c r="A297"/>
      <c r="B297"/>
      <c r="C297"/>
      <c r="D297" s="46"/>
      <c r="E297" s="46"/>
      <c r="F297" s="46"/>
      <c r="G297" s="46"/>
      <c r="H297"/>
    </row>
    <row r="298" spans="1:8" ht="14.4" hidden="1" x14ac:dyDescent="0.3">
      <c r="A298"/>
      <c r="B298"/>
      <c r="C298"/>
      <c r="D298" s="46"/>
      <c r="E298" s="46"/>
      <c r="F298" s="46"/>
      <c r="G298" s="46"/>
      <c r="H298"/>
    </row>
    <row r="299" spans="1:8" ht="14.4" hidden="1" x14ac:dyDescent="0.3">
      <c r="A299"/>
      <c r="B299"/>
      <c r="C299"/>
      <c r="D299" s="46"/>
      <c r="E299" s="46"/>
      <c r="F299" s="46"/>
      <c r="G299" s="46"/>
      <c r="H299"/>
    </row>
    <row r="300" spans="1:8" ht="14.4" hidden="1" x14ac:dyDescent="0.3">
      <c r="A300"/>
      <c r="B300"/>
      <c r="C300"/>
      <c r="D300" s="46"/>
      <c r="E300" s="46"/>
      <c r="F300" s="46"/>
      <c r="G300" s="46"/>
      <c r="H300"/>
    </row>
    <row r="301" spans="1:8" ht="14.4" hidden="1" x14ac:dyDescent="0.3">
      <c r="A301"/>
      <c r="B301"/>
      <c r="C301"/>
      <c r="D301" s="46"/>
      <c r="E301" s="46"/>
      <c r="F301" s="46"/>
      <c r="G301" s="46"/>
      <c r="H301"/>
    </row>
    <row r="302" spans="1:8" ht="14.4" hidden="1" x14ac:dyDescent="0.3">
      <c r="A302"/>
      <c r="B302"/>
      <c r="C302"/>
      <c r="D302" s="46"/>
      <c r="E302" s="46"/>
      <c r="F302" s="46"/>
      <c r="G302" s="46"/>
      <c r="H302"/>
    </row>
    <row r="303" spans="1:8" ht="14.4" hidden="1" x14ac:dyDescent="0.3">
      <c r="A303"/>
      <c r="B303"/>
      <c r="C303"/>
      <c r="D303" s="46"/>
      <c r="E303" s="46"/>
      <c r="F303" s="46"/>
      <c r="G303" s="46"/>
      <c r="H303"/>
    </row>
    <row r="304" spans="1:8" ht="14.4" hidden="1" x14ac:dyDescent="0.3">
      <c r="A304"/>
      <c r="B304"/>
      <c r="C304"/>
      <c r="D304" s="46"/>
      <c r="E304" s="46"/>
      <c r="F304" s="46"/>
      <c r="G304" s="46"/>
      <c r="H304"/>
    </row>
    <row r="305" spans="1:8" ht="14.4" hidden="1" x14ac:dyDescent="0.3">
      <c r="A305"/>
      <c r="B305"/>
      <c r="C305"/>
      <c r="D305" s="46"/>
      <c r="E305" s="46"/>
      <c r="F305" s="46"/>
      <c r="G305" s="46"/>
      <c r="H305"/>
    </row>
    <row r="306" spans="1:8" ht="14.4" hidden="1" x14ac:dyDescent="0.3">
      <c r="A306"/>
      <c r="B306"/>
      <c r="C306"/>
      <c r="D306" s="46"/>
      <c r="E306" s="46"/>
      <c r="F306" s="46"/>
      <c r="G306" s="46"/>
      <c r="H306"/>
    </row>
    <row r="307" spans="1:8" ht="14.4" hidden="1" x14ac:dyDescent="0.3">
      <c r="A307"/>
      <c r="B307"/>
      <c r="C307"/>
      <c r="D307" s="46"/>
      <c r="E307" s="46"/>
      <c r="F307" s="46"/>
      <c r="G307" s="46"/>
      <c r="H307"/>
    </row>
    <row r="308" spans="1:8" ht="14.4" hidden="1" x14ac:dyDescent="0.3">
      <c r="A308"/>
      <c r="B308"/>
      <c r="C308"/>
      <c r="D308" s="46"/>
      <c r="E308" s="46"/>
      <c r="F308" s="46"/>
      <c r="G308" s="46"/>
      <c r="H308"/>
    </row>
    <row r="309" spans="1:8" ht="14.4" hidden="1" x14ac:dyDescent="0.3">
      <c r="A309"/>
      <c r="B309"/>
      <c r="C309"/>
      <c r="D309" s="46"/>
      <c r="E309" s="46"/>
      <c r="F309" s="46"/>
      <c r="G309" s="46"/>
      <c r="H309"/>
    </row>
    <row r="310" spans="1:8" ht="14.4" hidden="1" x14ac:dyDescent="0.3">
      <c r="A310"/>
      <c r="B310"/>
      <c r="C310"/>
      <c r="D310" s="46"/>
      <c r="E310" s="46"/>
      <c r="F310" s="46"/>
      <c r="G310" s="46"/>
      <c r="H310"/>
    </row>
    <row r="311" spans="1:8" ht="14.4" hidden="1" x14ac:dyDescent="0.3">
      <c r="A311"/>
      <c r="B311"/>
      <c r="C311"/>
      <c r="D311" s="46"/>
      <c r="E311" s="46"/>
      <c r="F311" s="46"/>
      <c r="G311" s="46"/>
      <c r="H311"/>
    </row>
    <row r="312" spans="1:8" ht="14.4" hidden="1" x14ac:dyDescent="0.3">
      <c r="A312"/>
      <c r="B312"/>
      <c r="C312"/>
      <c r="D312" s="46"/>
      <c r="E312" s="46"/>
      <c r="F312" s="46"/>
      <c r="G312" s="46"/>
      <c r="H312"/>
    </row>
    <row r="313" spans="1:8" ht="14.4" hidden="1" x14ac:dyDescent="0.3">
      <c r="A313"/>
      <c r="B313"/>
      <c r="C313"/>
      <c r="D313" s="46"/>
      <c r="E313" s="46"/>
      <c r="F313" s="46"/>
      <c r="G313" s="46"/>
      <c r="H313"/>
    </row>
    <row r="314" spans="1:8" ht="14.4" hidden="1" x14ac:dyDescent="0.3">
      <c r="A314"/>
      <c r="B314"/>
      <c r="C314"/>
      <c r="D314" s="46"/>
      <c r="E314" s="46"/>
      <c r="F314" s="46"/>
      <c r="G314" s="46"/>
      <c r="H314"/>
    </row>
    <row r="315" spans="1:8" ht="14.4" hidden="1" x14ac:dyDescent="0.3">
      <c r="A315"/>
      <c r="B315"/>
      <c r="C315"/>
      <c r="D315" s="46"/>
      <c r="E315" s="46"/>
      <c r="F315" s="46"/>
      <c r="G315" s="46"/>
      <c r="H315"/>
    </row>
    <row r="316" spans="1:8" ht="14.4" hidden="1" x14ac:dyDescent="0.3">
      <c r="A316"/>
      <c r="B316"/>
      <c r="C316"/>
      <c r="D316" s="46"/>
      <c r="E316" s="46"/>
      <c r="F316" s="46"/>
      <c r="G316" s="46"/>
      <c r="H316"/>
    </row>
    <row r="317" spans="1:8" ht="14.4" hidden="1" x14ac:dyDescent="0.3">
      <c r="A317"/>
      <c r="B317"/>
      <c r="C317"/>
      <c r="D317" s="46"/>
      <c r="E317" s="46"/>
      <c r="F317" s="46"/>
      <c r="G317" s="46"/>
      <c r="H317"/>
    </row>
    <row r="318" spans="1:8" ht="14.4" hidden="1" x14ac:dyDescent="0.3">
      <c r="A318"/>
      <c r="B318"/>
      <c r="C318"/>
      <c r="D318" s="46"/>
      <c r="E318" s="46"/>
      <c r="F318" s="46"/>
      <c r="G318" s="46"/>
      <c r="H318"/>
    </row>
    <row r="319" spans="1:8" ht="14.4" hidden="1" x14ac:dyDescent="0.3">
      <c r="A319"/>
      <c r="B319"/>
      <c r="C319"/>
      <c r="D319" s="46"/>
      <c r="E319" s="46"/>
      <c r="F319" s="46"/>
      <c r="G319" s="46"/>
      <c r="H319"/>
    </row>
    <row r="320" spans="1:8" ht="14.4" hidden="1" x14ac:dyDescent="0.3">
      <c r="A320"/>
      <c r="B320"/>
      <c r="C320"/>
      <c r="D320" s="46"/>
      <c r="E320" s="46"/>
      <c r="F320" s="46"/>
      <c r="G320" s="46"/>
      <c r="H320"/>
    </row>
    <row r="321" spans="1:8" ht="14.4" hidden="1" x14ac:dyDescent="0.3">
      <c r="A321"/>
      <c r="B321"/>
      <c r="C321"/>
      <c r="D321" s="46"/>
      <c r="E321" s="46"/>
      <c r="F321" s="46"/>
      <c r="G321" s="46"/>
      <c r="H321"/>
    </row>
    <row r="322" spans="1:8" ht="14.4" hidden="1" x14ac:dyDescent="0.3">
      <c r="A322"/>
      <c r="B322"/>
      <c r="C322"/>
      <c r="D322" s="46"/>
      <c r="E322" s="46"/>
      <c r="F322" s="46"/>
      <c r="G322" s="46"/>
      <c r="H322"/>
    </row>
    <row r="323" spans="1:8" ht="14.4" hidden="1" x14ac:dyDescent="0.3">
      <c r="A323"/>
      <c r="B323"/>
      <c r="C323"/>
      <c r="D323" s="46"/>
      <c r="E323" s="46"/>
      <c r="F323" s="46"/>
      <c r="G323" s="46"/>
      <c r="H323"/>
    </row>
    <row r="324" spans="1:8" ht="14.4" hidden="1" x14ac:dyDescent="0.3">
      <c r="A324"/>
      <c r="B324"/>
      <c r="C324"/>
      <c r="D324" s="46"/>
      <c r="E324" s="46"/>
      <c r="F324" s="46"/>
      <c r="G324" s="46"/>
      <c r="H324"/>
    </row>
    <row r="325" spans="1:8" ht="14.4" hidden="1" x14ac:dyDescent="0.3">
      <c r="A325"/>
      <c r="B325"/>
      <c r="C325"/>
      <c r="D325" s="46"/>
      <c r="E325" s="46"/>
      <c r="F325" s="46"/>
      <c r="G325" s="46"/>
      <c r="H325"/>
    </row>
    <row r="326" spans="1:8" ht="14.4" hidden="1" x14ac:dyDescent="0.3">
      <c r="A326"/>
      <c r="B326"/>
      <c r="C326"/>
      <c r="D326" s="46"/>
      <c r="E326" s="46"/>
      <c r="F326" s="46"/>
      <c r="G326" s="46"/>
      <c r="H326"/>
    </row>
    <row r="327" spans="1:8" ht="14.4" hidden="1" x14ac:dyDescent="0.3">
      <c r="A327"/>
      <c r="B327"/>
      <c r="C327"/>
      <c r="D327" s="46"/>
      <c r="E327" s="46"/>
      <c r="F327" s="46"/>
      <c r="G327" s="46"/>
      <c r="H327"/>
    </row>
    <row r="328" spans="1:8" ht="14.4" hidden="1" x14ac:dyDescent="0.3">
      <c r="A328"/>
      <c r="B328"/>
      <c r="C328"/>
      <c r="D328" s="46"/>
      <c r="E328" s="46"/>
      <c r="F328" s="46"/>
      <c r="G328" s="46"/>
      <c r="H328"/>
    </row>
    <row r="329" spans="1:8" ht="14.4" hidden="1" x14ac:dyDescent="0.3">
      <c r="A329"/>
      <c r="B329"/>
      <c r="C329"/>
      <c r="D329" s="46"/>
      <c r="E329" s="46"/>
      <c r="F329" s="46"/>
      <c r="G329" s="46"/>
      <c r="H329"/>
    </row>
    <row r="330" spans="1:8" ht="14.4" hidden="1" x14ac:dyDescent="0.3">
      <c r="A330"/>
      <c r="B330"/>
      <c r="C330"/>
      <c r="D330" s="46"/>
      <c r="E330" s="46"/>
      <c r="F330" s="46"/>
      <c r="G330" s="46"/>
      <c r="H330"/>
    </row>
    <row r="331" spans="1:8" ht="14.4" hidden="1" x14ac:dyDescent="0.3">
      <c r="A331"/>
      <c r="B331"/>
      <c r="C331"/>
      <c r="D331" s="46"/>
      <c r="E331" s="46"/>
      <c r="F331" s="46"/>
      <c r="G331" s="46"/>
      <c r="H331"/>
    </row>
    <row r="332" spans="1:8" ht="14.4" hidden="1" x14ac:dyDescent="0.3">
      <c r="A332"/>
      <c r="B332"/>
      <c r="C332"/>
      <c r="D332" s="46"/>
      <c r="E332" s="46"/>
      <c r="F332" s="46"/>
      <c r="G332" s="46"/>
      <c r="H332"/>
    </row>
    <row r="333" spans="1:8" ht="14.4" hidden="1" x14ac:dyDescent="0.3">
      <c r="A333"/>
      <c r="B333"/>
      <c r="C333"/>
      <c r="D333" s="46"/>
      <c r="E333" s="46"/>
      <c r="F333" s="46"/>
      <c r="G333" s="46"/>
      <c r="H333"/>
    </row>
    <row r="334" spans="1:8" ht="14.4" hidden="1" x14ac:dyDescent="0.3">
      <c r="A334"/>
      <c r="B334"/>
      <c r="C334"/>
      <c r="D334" s="46"/>
      <c r="E334" s="46"/>
      <c r="F334" s="46"/>
      <c r="G334" s="46"/>
      <c r="H334"/>
    </row>
    <row r="335" spans="1:8" ht="14.4" hidden="1" x14ac:dyDescent="0.3">
      <c r="A335"/>
      <c r="B335"/>
      <c r="C335"/>
      <c r="D335" s="46"/>
      <c r="E335" s="46"/>
      <c r="F335" s="46"/>
      <c r="G335" s="46"/>
      <c r="H335"/>
    </row>
    <row r="336" spans="1:8" ht="14.4" hidden="1" x14ac:dyDescent="0.3">
      <c r="A336"/>
      <c r="B336"/>
      <c r="C336"/>
      <c r="D336" s="46"/>
      <c r="E336" s="46"/>
      <c r="F336" s="46"/>
      <c r="G336" s="46"/>
      <c r="H336"/>
    </row>
    <row r="337" spans="1:8" ht="14.4" hidden="1" x14ac:dyDescent="0.3">
      <c r="A337"/>
      <c r="B337"/>
      <c r="C337"/>
      <c r="D337" s="46"/>
      <c r="E337" s="46"/>
      <c r="F337" s="46"/>
      <c r="G337" s="46"/>
      <c r="H337"/>
    </row>
    <row r="338" spans="1:8" ht="14.4" hidden="1" x14ac:dyDescent="0.3">
      <c r="A338"/>
      <c r="B338"/>
      <c r="C338"/>
      <c r="D338" s="46"/>
      <c r="E338" s="46"/>
      <c r="F338" s="46"/>
      <c r="G338" s="46"/>
      <c r="H338"/>
    </row>
    <row r="339" spans="1:8" ht="14.4" hidden="1" x14ac:dyDescent="0.3">
      <c r="A339"/>
      <c r="B339"/>
      <c r="C339"/>
      <c r="D339" s="46"/>
      <c r="E339" s="46"/>
      <c r="F339" s="46"/>
      <c r="G339" s="46"/>
      <c r="H339"/>
    </row>
    <row r="340" spans="1:8" ht="14.4" hidden="1" x14ac:dyDescent="0.3">
      <c r="A340"/>
      <c r="B340"/>
      <c r="C340"/>
      <c r="D340" s="46"/>
      <c r="E340" s="46"/>
      <c r="F340" s="46"/>
      <c r="G340" s="46"/>
      <c r="H340"/>
    </row>
    <row r="341" spans="1:8" ht="14.4" hidden="1" x14ac:dyDescent="0.3">
      <c r="A341"/>
      <c r="B341"/>
      <c r="C341"/>
      <c r="D341" s="46"/>
      <c r="E341" s="46"/>
      <c r="F341" s="46"/>
      <c r="G341" s="46"/>
      <c r="H341"/>
    </row>
    <row r="342" spans="1:8" ht="14.4" hidden="1" x14ac:dyDescent="0.3">
      <c r="A342"/>
      <c r="B342"/>
      <c r="C342"/>
      <c r="D342" s="46"/>
      <c r="E342" s="46"/>
      <c r="F342" s="46"/>
      <c r="G342" s="46"/>
      <c r="H342"/>
    </row>
    <row r="343" spans="1:8" ht="14.4" hidden="1" x14ac:dyDescent="0.3">
      <c r="A343"/>
      <c r="B343"/>
      <c r="C343"/>
      <c r="D343" s="46"/>
      <c r="E343" s="46"/>
      <c r="F343" s="46"/>
      <c r="G343" s="46"/>
      <c r="H343"/>
    </row>
    <row r="344" spans="1:8" ht="14.4" hidden="1" x14ac:dyDescent="0.3">
      <c r="A344"/>
      <c r="B344"/>
      <c r="C344"/>
      <c r="D344" s="46"/>
      <c r="E344" s="46"/>
      <c r="F344" s="46"/>
      <c r="G344" s="46"/>
      <c r="H344"/>
    </row>
    <row r="345" spans="1:8" ht="14.4" hidden="1" x14ac:dyDescent="0.3">
      <c r="A345"/>
      <c r="B345"/>
      <c r="C345"/>
      <c r="D345" s="46"/>
      <c r="E345" s="46"/>
      <c r="F345" s="46"/>
      <c r="G345" s="46"/>
      <c r="H345"/>
    </row>
    <row r="346" spans="1:8" ht="14.4" hidden="1" x14ac:dyDescent="0.3">
      <c r="A346"/>
      <c r="B346"/>
      <c r="C346"/>
      <c r="D346" s="46"/>
      <c r="E346" s="46"/>
      <c r="F346" s="46"/>
      <c r="G346" s="46"/>
      <c r="H346"/>
    </row>
    <row r="347" spans="1:8" ht="14.4" hidden="1" x14ac:dyDescent="0.3">
      <c r="A347"/>
      <c r="B347"/>
      <c r="C347"/>
      <c r="D347" s="46"/>
      <c r="E347" s="46"/>
      <c r="F347" s="46"/>
      <c r="G347" s="46"/>
      <c r="H347"/>
    </row>
    <row r="348" spans="1:8" ht="14.4" hidden="1" x14ac:dyDescent="0.3">
      <c r="A348"/>
      <c r="B348"/>
      <c r="C348"/>
      <c r="D348" s="46"/>
      <c r="E348" s="46"/>
      <c r="F348" s="46"/>
      <c r="G348" s="46"/>
      <c r="H348"/>
    </row>
    <row r="349" spans="1:8" ht="14.4" hidden="1" x14ac:dyDescent="0.3">
      <c r="A349"/>
      <c r="B349"/>
      <c r="C349"/>
      <c r="D349" s="46"/>
      <c r="E349" s="46"/>
      <c r="F349" s="46"/>
      <c r="G349" s="46"/>
      <c r="H349"/>
    </row>
    <row r="350" spans="1:8" ht="14.4" hidden="1" x14ac:dyDescent="0.3">
      <c r="A350"/>
      <c r="B350"/>
      <c r="C350"/>
      <c r="D350" s="46"/>
      <c r="E350" s="46"/>
      <c r="F350" s="46"/>
      <c r="G350" s="46"/>
      <c r="H350"/>
    </row>
    <row r="351" spans="1:8" ht="14.4" hidden="1" x14ac:dyDescent="0.3">
      <c r="A351"/>
      <c r="B351"/>
      <c r="C351"/>
      <c r="D351" s="46"/>
      <c r="E351" s="46"/>
      <c r="F351" s="46"/>
      <c r="G351" s="46"/>
      <c r="H351"/>
    </row>
    <row r="352" spans="1:8" ht="14.4" hidden="1" x14ac:dyDescent="0.3">
      <c r="A352"/>
      <c r="B352"/>
      <c r="C352"/>
      <c r="D352" s="46"/>
      <c r="E352" s="46"/>
      <c r="F352" s="46"/>
      <c r="G352" s="46"/>
      <c r="H352"/>
    </row>
    <row r="353" spans="1:8" ht="14.4" hidden="1" x14ac:dyDescent="0.3">
      <c r="A353"/>
      <c r="B353"/>
      <c r="C353"/>
      <c r="D353" s="46"/>
      <c r="E353" s="46"/>
      <c r="F353" s="46"/>
      <c r="G353" s="46"/>
      <c r="H353"/>
    </row>
    <row r="354" spans="1:8" ht="14.4" hidden="1" x14ac:dyDescent="0.3">
      <c r="A354"/>
      <c r="B354"/>
      <c r="C354"/>
      <c r="D354" s="46"/>
      <c r="E354" s="46"/>
      <c r="F354" s="46"/>
      <c r="G354" s="46"/>
      <c r="H354"/>
    </row>
    <row r="355" spans="1:8" ht="14.4" hidden="1" x14ac:dyDescent="0.3">
      <c r="A355"/>
      <c r="B355"/>
      <c r="C355"/>
      <c r="D355" s="46"/>
      <c r="E355" s="46"/>
      <c r="F355" s="46"/>
      <c r="G355" s="46"/>
      <c r="H355"/>
    </row>
    <row r="356" spans="1:8" ht="14.4" hidden="1" x14ac:dyDescent="0.3">
      <c r="A356"/>
      <c r="B356"/>
      <c r="C356"/>
      <c r="D356" s="46"/>
      <c r="E356" s="46"/>
      <c r="F356" s="46"/>
      <c r="G356" s="46"/>
      <c r="H356"/>
    </row>
    <row r="357" spans="1:8" ht="14.4" hidden="1" x14ac:dyDescent="0.3">
      <c r="A357"/>
      <c r="B357"/>
      <c r="C357"/>
      <c r="D357" s="46"/>
      <c r="E357" s="46"/>
      <c r="F357" s="46"/>
      <c r="G357" s="46"/>
      <c r="H357"/>
    </row>
    <row r="358" spans="1:8" ht="14.4" hidden="1" x14ac:dyDescent="0.3">
      <c r="A358"/>
      <c r="B358"/>
      <c r="C358"/>
      <c r="D358" s="46"/>
      <c r="E358" s="46"/>
      <c r="F358" s="46"/>
      <c r="G358" s="46"/>
      <c r="H358"/>
    </row>
    <row r="359" spans="1:8" ht="14.4" hidden="1" x14ac:dyDescent="0.3">
      <c r="A359"/>
      <c r="B359"/>
      <c r="C359"/>
      <c r="D359" s="46"/>
      <c r="E359" s="46"/>
      <c r="F359" s="46"/>
      <c r="G359" s="46"/>
      <c r="H359"/>
    </row>
    <row r="360" spans="1:8" ht="14.4" hidden="1" x14ac:dyDescent="0.3">
      <c r="A360"/>
      <c r="B360"/>
      <c r="C360"/>
      <c r="D360" s="46"/>
      <c r="E360" s="46"/>
      <c r="F360" s="46"/>
      <c r="G360" s="46"/>
      <c r="H360"/>
    </row>
    <row r="361" spans="1:8" ht="14.4" hidden="1" x14ac:dyDescent="0.3">
      <c r="A361"/>
      <c r="B361"/>
      <c r="C361"/>
      <c r="D361" s="46"/>
      <c r="E361" s="46"/>
      <c r="F361" s="46"/>
      <c r="G361" s="46"/>
      <c r="H361"/>
    </row>
    <row r="362" spans="1:8" ht="14.4" hidden="1" x14ac:dyDescent="0.3">
      <c r="A362"/>
      <c r="B362"/>
      <c r="C362"/>
      <c r="D362" s="46"/>
      <c r="E362" s="46"/>
      <c r="F362" s="46"/>
      <c r="G362" s="46"/>
      <c r="H362"/>
    </row>
    <row r="363" spans="1:8" ht="14.4" hidden="1" x14ac:dyDescent="0.3">
      <c r="A363"/>
      <c r="B363"/>
      <c r="C363"/>
      <c r="D363" s="46"/>
      <c r="E363" s="46"/>
      <c r="F363" s="46"/>
      <c r="G363" s="46"/>
      <c r="H363"/>
    </row>
    <row r="364" spans="1:8" ht="14.4" hidden="1" x14ac:dyDescent="0.3">
      <c r="A364"/>
      <c r="B364"/>
      <c r="C364"/>
      <c r="D364" s="46"/>
      <c r="E364" s="46"/>
      <c r="F364" s="46"/>
      <c r="G364" s="46"/>
      <c r="H364"/>
    </row>
    <row r="365" spans="1:8" ht="14.4" hidden="1" x14ac:dyDescent="0.3">
      <c r="A365"/>
      <c r="B365"/>
      <c r="C365"/>
      <c r="D365" s="46"/>
      <c r="E365" s="46"/>
      <c r="F365" s="46"/>
      <c r="G365" s="46"/>
      <c r="H365"/>
    </row>
    <row r="366" spans="1:8" ht="14.4" hidden="1" x14ac:dyDescent="0.3">
      <c r="A366"/>
      <c r="B366"/>
      <c r="C366"/>
      <c r="D366" s="46"/>
      <c r="E366" s="46"/>
      <c r="F366" s="46"/>
      <c r="G366" s="46"/>
      <c r="H366"/>
    </row>
    <row r="367" spans="1:8" ht="14.4" hidden="1" x14ac:dyDescent="0.3">
      <c r="A367"/>
      <c r="B367"/>
      <c r="C367"/>
      <c r="D367" s="46"/>
      <c r="E367" s="46"/>
      <c r="F367" s="46"/>
      <c r="G367" s="46"/>
      <c r="H367"/>
    </row>
    <row r="368" spans="1:8" ht="14.4" hidden="1" x14ac:dyDescent="0.3">
      <c r="A368"/>
      <c r="B368"/>
      <c r="C368"/>
      <c r="D368" s="46"/>
      <c r="E368" s="46"/>
      <c r="F368" s="46"/>
      <c r="G368" s="46"/>
      <c r="H368"/>
    </row>
    <row r="369" spans="1:8" ht="14.4" hidden="1" x14ac:dyDescent="0.3">
      <c r="A369"/>
      <c r="B369"/>
      <c r="C369"/>
      <c r="D369" s="46"/>
      <c r="E369" s="46"/>
      <c r="F369" s="46"/>
      <c r="G369" s="46"/>
      <c r="H369"/>
    </row>
    <row r="370" spans="1:8" ht="14.4" hidden="1" x14ac:dyDescent="0.3">
      <c r="A370"/>
      <c r="B370"/>
      <c r="C370"/>
      <c r="D370" s="46"/>
      <c r="E370" s="46"/>
      <c r="F370" s="46"/>
      <c r="G370" s="46"/>
      <c r="H370"/>
    </row>
    <row r="371" spans="1:8" ht="14.4" hidden="1" x14ac:dyDescent="0.3">
      <c r="A371"/>
      <c r="B371"/>
      <c r="C371"/>
      <c r="D371" s="46"/>
      <c r="E371" s="46"/>
      <c r="F371" s="46"/>
      <c r="G371" s="46"/>
      <c r="H371"/>
    </row>
    <row r="372" spans="1:8" ht="14.4" hidden="1" x14ac:dyDescent="0.3">
      <c r="A372"/>
      <c r="B372"/>
      <c r="C372"/>
      <c r="D372" s="46"/>
      <c r="E372" s="46"/>
      <c r="F372" s="46"/>
      <c r="G372" s="46"/>
      <c r="H372"/>
    </row>
    <row r="373" spans="1:8" ht="14.4" hidden="1" x14ac:dyDescent="0.3">
      <c r="A373"/>
      <c r="B373"/>
      <c r="C373"/>
      <c r="D373" s="46"/>
      <c r="E373" s="46"/>
      <c r="F373" s="46"/>
      <c r="G373" s="46"/>
      <c r="H373"/>
    </row>
    <row r="374" spans="1:8" ht="14.4" hidden="1" x14ac:dyDescent="0.3">
      <c r="A374"/>
      <c r="B374"/>
      <c r="C374"/>
      <c r="D374" s="46"/>
      <c r="E374" s="46"/>
      <c r="F374" s="46"/>
      <c r="G374" s="46"/>
      <c r="H374"/>
    </row>
    <row r="375" spans="1:8" ht="14.4" hidden="1" x14ac:dyDescent="0.3">
      <c r="A375"/>
      <c r="B375"/>
      <c r="C375"/>
      <c r="D375" s="46"/>
      <c r="E375" s="46"/>
      <c r="F375" s="46"/>
      <c r="G375" s="46"/>
      <c r="H375"/>
    </row>
    <row r="376" spans="1:8" ht="14.4" hidden="1" x14ac:dyDescent="0.3">
      <c r="A376"/>
      <c r="B376"/>
      <c r="C376"/>
      <c r="D376" s="46"/>
      <c r="E376" s="46"/>
      <c r="F376" s="46"/>
      <c r="G376" s="46"/>
      <c r="H376"/>
    </row>
    <row r="377" spans="1:8" ht="14.4" hidden="1" x14ac:dyDescent="0.3">
      <c r="A377"/>
      <c r="B377"/>
      <c r="C377"/>
      <c r="D377" s="46"/>
      <c r="E377" s="46"/>
      <c r="F377" s="46"/>
      <c r="G377" s="46"/>
      <c r="H377"/>
    </row>
    <row r="378" spans="1:8" ht="14.4" hidden="1" x14ac:dyDescent="0.3">
      <c r="A378"/>
      <c r="B378"/>
      <c r="C378"/>
      <c r="D378" s="46"/>
      <c r="E378" s="46"/>
      <c r="F378" s="46"/>
      <c r="G378" s="46"/>
      <c r="H378"/>
    </row>
    <row r="379" spans="1:8" ht="14.4" hidden="1" x14ac:dyDescent="0.3">
      <c r="A379"/>
      <c r="B379"/>
      <c r="C379"/>
      <c r="D379" s="46"/>
      <c r="E379" s="46"/>
      <c r="F379" s="46"/>
      <c r="G379" s="46"/>
      <c r="H379"/>
    </row>
    <row r="380" spans="1:8" ht="14.4" hidden="1" x14ac:dyDescent="0.3">
      <c r="A380"/>
      <c r="B380"/>
      <c r="C380"/>
      <c r="D380" s="46"/>
      <c r="E380" s="46"/>
      <c r="F380" s="46"/>
      <c r="G380" s="46"/>
      <c r="H380"/>
    </row>
    <row r="381" spans="1:8" ht="14.4" hidden="1" x14ac:dyDescent="0.3">
      <c r="A381"/>
      <c r="B381"/>
      <c r="C381"/>
      <c r="D381" s="46"/>
      <c r="E381" s="46"/>
      <c r="F381" s="46"/>
      <c r="G381" s="46"/>
      <c r="H381"/>
    </row>
    <row r="382" spans="1:8" ht="14.4" hidden="1" x14ac:dyDescent="0.3">
      <c r="A382"/>
      <c r="B382"/>
      <c r="C382"/>
      <c r="D382" s="46"/>
      <c r="E382" s="46"/>
      <c r="F382" s="46"/>
      <c r="G382" s="46"/>
      <c r="H382"/>
    </row>
    <row r="383" spans="1:8" ht="14.4" hidden="1" x14ac:dyDescent="0.3">
      <c r="A383"/>
      <c r="B383"/>
      <c r="C383"/>
      <c r="D383" s="46"/>
      <c r="E383" s="46"/>
      <c r="F383" s="46"/>
      <c r="G383" s="46"/>
      <c r="H383"/>
    </row>
    <row r="384" spans="1:8" ht="14.4" hidden="1" x14ac:dyDescent="0.3">
      <c r="A384"/>
      <c r="B384"/>
      <c r="C384"/>
      <c r="D384" s="46"/>
      <c r="E384" s="46"/>
      <c r="F384" s="46"/>
      <c r="G384" s="46"/>
      <c r="H384"/>
    </row>
    <row r="385" spans="1:8" ht="14.4" hidden="1" x14ac:dyDescent="0.3">
      <c r="A385"/>
      <c r="B385"/>
      <c r="C385"/>
      <c r="D385" s="46"/>
      <c r="E385" s="46"/>
      <c r="F385" s="46"/>
      <c r="G385" s="46"/>
      <c r="H385"/>
    </row>
    <row r="386" spans="1:8" ht="14.4" hidden="1" x14ac:dyDescent="0.3">
      <c r="A386"/>
      <c r="B386"/>
      <c r="C386"/>
      <c r="D386" s="46"/>
      <c r="E386" s="46"/>
      <c r="F386" s="46"/>
      <c r="G386" s="46"/>
      <c r="H386"/>
    </row>
    <row r="387" spans="1:8" ht="14.4" hidden="1" x14ac:dyDescent="0.3">
      <c r="A387"/>
      <c r="B387"/>
      <c r="C387"/>
      <c r="D387" s="46"/>
      <c r="E387" s="46"/>
      <c r="F387" s="46"/>
      <c r="G387" s="46"/>
      <c r="H387"/>
    </row>
    <row r="388" spans="1:8" ht="14.4" hidden="1" x14ac:dyDescent="0.3">
      <c r="A388"/>
      <c r="B388"/>
      <c r="C388"/>
      <c r="D388" s="46"/>
      <c r="E388" s="46"/>
      <c r="F388" s="46"/>
      <c r="G388" s="46"/>
      <c r="H388"/>
    </row>
    <row r="389" spans="1:8" ht="14.4" hidden="1" x14ac:dyDescent="0.3">
      <c r="A389"/>
      <c r="B389"/>
      <c r="C389"/>
      <c r="D389" s="46"/>
      <c r="E389" s="46"/>
      <c r="F389" s="46"/>
      <c r="G389" s="46"/>
      <c r="H389"/>
    </row>
    <row r="390" spans="1:8" ht="14.4" hidden="1" x14ac:dyDescent="0.3">
      <c r="A390"/>
      <c r="B390"/>
      <c r="C390"/>
      <c r="D390" s="46"/>
      <c r="E390" s="46"/>
      <c r="F390" s="46"/>
      <c r="G390" s="46"/>
      <c r="H390"/>
    </row>
    <row r="391" spans="1:8" ht="14.4" hidden="1" x14ac:dyDescent="0.3">
      <c r="A391"/>
      <c r="B391"/>
      <c r="C391"/>
      <c r="D391" s="46"/>
      <c r="E391" s="46"/>
      <c r="F391" s="46"/>
      <c r="G391" s="46"/>
      <c r="H391"/>
    </row>
    <row r="392" spans="1:8" ht="14.4" hidden="1" x14ac:dyDescent="0.3">
      <c r="A392"/>
      <c r="B392"/>
      <c r="C392"/>
      <c r="D392" s="46"/>
      <c r="E392" s="46"/>
      <c r="F392" s="46"/>
      <c r="G392" s="46"/>
      <c r="H392"/>
    </row>
    <row r="393" spans="1:8" ht="14.4" hidden="1" x14ac:dyDescent="0.3">
      <c r="A393"/>
      <c r="B393"/>
      <c r="C393"/>
      <c r="D393" s="46"/>
      <c r="E393" s="46"/>
      <c r="F393" s="46"/>
      <c r="G393" s="46"/>
      <c r="H393"/>
    </row>
    <row r="394" spans="1:8" ht="14.4" hidden="1" x14ac:dyDescent="0.3">
      <c r="A394"/>
      <c r="B394"/>
      <c r="C394"/>
      <c r="D394" s="46"/>
      <c r="E394" s="46"/>
      <c r="F394" s="46"/>
      <c r="G394" s="46"/>
      <c r="H394"/>
    </row>
    <row r="395" spans="1:8" ht="14.4" hidden="1" x14ac:dyDescent="0.3">
      <c r="A395"/>
      <c r="B395"/>
      <c r="C395"/>
      <c r="D395" s="46"/>
      <c r="E395" s="46"/>
      <c r="F395" s="46"/>
      <c r="G395" s="46"/>
      <c r="H395"/>
    </row>
    <row r="396" spans="1:8" ht="14.4" hidden="1" x14ac:dyDescent="0.3">
      <c r="A396"/>
      <c r="B396"/>
      <c r="C396"/>
      <c r="D396" s="46"/>
      <c r="E396" s="46"/>
      <c r="F396" s="46"/>
      <c r="G396" s="46"/>
      <c r="H396"/>
    </row>
    <row r="397" spans="1:8" ht="14.4" hidden="1" x14ac:dyDescent="0.3">
      <c r="A397"/>
      <c r="B397"/>
      <c r="C397"/>
      <c r="D397" s="46"/>
      <c r="E397" s="46"/>
      <c r="F397" s="46"/>
      <c r="G397" s="46"/>
      <c r="H397"/>
    </row>
    <row r="398" spans="1:8" ht="14.4" hidden="1" x14ac:dyDescent="0.3">
      <c r="A398"/>
      <c r="B398"/>
      <c r="C398"/>
      <c r="D398" s="46"/>
      <c r="E398" s="46"/>
      <c r="F398" s="46"/>
      <c r="G398" s="46"/>
      <c r="H398"/>
    </row>
    <row r="399" spans="1:8" ht="14.4" hidden="1" x14ac:dyDescent="0.3">
      <c r="A399"/>
      <c r="B399"/>
      <c r="C399"/>
      <c r="D399" s="46"/>
      <c r="E399" s="46"/>
      <c r="F399" s="46"/>
      <c r="G399" s="46"/>
      <c r="H399"/>
    </row>
    <row r="400" spans="1:8" ht="14.4" hidden="1" x14ac:dyDescent="0.3">
      <c r="A400"/>
      <c r="B400"/>
      <c r="C400"/>
      <c r="D400" s="46"/>
      <c r="E400" s="46"/>
      <c r="F400" s="46"/>
      <c r="G400" s="46"/>
      <c r="H400"/>
    </row>
    <row r="401" spans="1:8" ht="14.4" hidden="1" x14ac:dyDescent="0.3">
      <c r="A401"/>
      <c r="B401"/>
      <c r="C401"/>
      <c r="D401" s="46"/>
      <c r="E401" s="46"/>
      <c r="F401" s="46"/>
      <c r="G401" s="46"/>
      <c r="H401"/>
    </row>
    <row r="402" spans="1:8" ht="14.4" hidden="1" x14ac:dyDescent="0.3">
      <c r="A402"/>
      <c r="B402"/>
      <c r="C402"/>
      <c r="D402" s="46"/>
      <c r="E402" s="46"/>
      <c r="F402" s="46"/>
      <c r="G402" s="46"/>
      <c r="H402"/>
    </row>
    <row r="403" spans="1:8" ht="14.4" hidden="1" x14ac:dyDescent="0.3">
      <c r="A403"/>
      <c r="B403"/>
      <c r="C403"/>
      <c r="D403" s="46"/>
      <c r="E403" s="46"/>
      <c r="F403" s="46"/>
      <c r="G403" s="46"/>
      <c r="H403"/>
    </row>
    <row r="404" spans="1:8" ht="14.4" hidden="1" x14ac:dyDescent="0.3">
      <c r="A404"/>
      <c r="B404"/>
      <c r="C404"/>
      <c r="D404" s="46"/>
      <c r="E404" s="46"/>
      <c r="F404" s="46"/>
      <c r="G404" s="46"/>
      <c r="H404"/>
    </row>
    <row r="405" spans="1:8" ht="14.4" hidden="1" x14ac:dyDescent="0.3">
      <c r="A405"/>
      <c r="B405"/>
      <c r="C405"/>
      <c r="D405" s="46"/>
      <c r="E405" s="46"/>
      <c r="F405" s="46"/>
      <c r="G405" s="46"/>
      <c r="H405"/>
    </row>
    <row r="406" spans="1:8" ht="14.4" hidden="1" x14ac:dyDescent="0.3">
      <c r="A406"/>
      <c r="B406"/>
      <c r="C406"/>
      <c r="D406" s="46"/>
      <c r="E406" s="46"/>
      <c r="F406" s="46"/>
      <c r="G406" s="46"/>
      <c r="H406"/>
    </row>
    <row r="407" spans="1:8" ht="14.4" hidden="1" x14ac:dyDescent="0.3">
      <c r="A407"/>
      <c r="B407"/>
      <c r="C407"/>
      <c r="D407" s="46"/>
      <c r="E407" s="46"/>
      <c r="F407" s="46"/>
      <c r="G407" s="46"/>
      <c r="H407"/>
    </row>
    <row r="408" spans="1:8" ht="14.4" hidden="1" x14ac:dyDescent="0.3">
      <c r="A408"/>
      <c r="B408"/>
      <c r="C408"/>
      <c r="D408" s="46"/>
      <c r="E408" s="46"/>
      <c r="F408" s="46"/>
      <c r="G408" s="46"/>
      <c r="H408"/>
    </row>
    <row r="409" spans="1:8" ht="14.4" hidden="1" x14ac:dyDescent="0.3">
      <c r="A409"/>
      <c r="B409"/>
      <c r="C409"/>
      <c r="D409" s="46"/>
      <c r="E409" s="46"/>
      <c r="F409" s="46"/>
      <c r="G409" s="46"/>
      <c r="H409"/>
    </row>
    <row r="410" spans="1:8" ht="14.4" hidden="1" x14ac:dyDescent="0.3">
      <c r="A410"/>
      <c r="B410"/>
      <c r="C410"/>
      <c r="D410" s="46"/>
      <c r="E410" s="46"/>
      <c r="F410" s="46"/>
      <c r="G410" s="46"/>
      <c r="H410"/>
    </row>
    <row r="411" spans="1:8" ht="14.4" hidden="1" x14ac:dyDescent="0.3">
      <c r="A411"/>
      <c r="B411"/>
      <c r="C411"/>
      <c r="D411" s="46"/>
      <c r="E411" s="46"/>
      <c r="F411" s="46"/>
      <c r="G411" s="46"/>
      <c r="H411"/>
    </row>
    <row r="412" spans="1:8" ht="14.4" hidden="1" x14ac:dyDescent="0.3">
      <c r="A412"/>
      <c r="B412"/>
      <c r="C412"/>
      <c r="D412" s="46"/>
      <c r="E412" s="46"/>
      <c r="F412" s="46"/>
      <c r="G412" s="46"/>
      <c r="H412"/>
    </row>
    <row r="413" spans="1:8" ht="14.4" hidden="1" x14ac:dyDescent="0.3">
      <c r="A413"/>
      <c r="B413"/>
      <c r="C413"/>
      <c r="D413" s="46"/>
      <c r="E413" s="46"/>
      <c r="F413" s="46"/>
      <c r="G413" s="46"/>
      <c r="H413"/>
    </row>
    <row r="414" spans="1:8" ht="14.4" hidden="1" x14ac:dyDescent="0.3">
      <c r="A414"/>
      <c r="B414"/>
      <c r="C414"/>
      <c r="D414" s="46"/>
      <c r="E414" s="46"/>
      <c r="F414" s="46"/>
      <c r="G414" s="46"/>
      <c r="H414"/>
    </row>
    <row r="415" spans="1:8" ht="14.4" hidden="1" x14ac:dyDescent="0.3">
      <c r="A415"/>
      <c r="B415"/>
      <c r="C415"/>
      <c r="D415" s="46"/>
      <c r="E415" s="46"/>
      <c r="F415" s="46"/>
      <c r="G415" s="46"/>
      <c r="H415"/>
    </row>
    <row r="416" spans="1:8" ht="14.4" hidden="1" x14ac:dyDescent="0.3">
      <c r="A416"/>
      <c r="B416"/>
      <c r="C416"/>
      <c r="D416" s="46"/>
      <c r="E416" s="46"/>
      <c r="F416" s="46"/>
      <c r="G416" s="46"/>
      <c r="H416"/>
    </row>
    <row r="417" spans="1:8" ht="14.4" hidden="1" x14ac:dyDescent="0.3">
      <c r="A417"/>
      <c r="B417"/>
      <c r="C417"/>
      <c r="D417" s="46"/>
      <c r="E417" s="46"/>
      <c r="F417" s="46"/>
      <c r="G417" s="46"/>
      <c r="H417"/>
    </row>
    <row r="418" spans="1:8" ht="14.4" hidden="1" x14ac:dyDescent="0.3">
      <c r="A418"/>
      <c r="B418"/>
      <c r="C418"/>
      <c r="D418" s="46"/>
      <c r="E418" s="46"/>
      <c r="F418" s="46"/>
      <c r="G418" s="46"/>
      <c r="H418"/>
    </row>
    <row r="419" spans="1:8" ht="14.4" hidden="1" x14ac:dyDescent="0.3">
      <c r="A419"/>
      <c r="B419"/>
      <c r="C419"/>
      <c r="D419" s="46"/>
      <c r="E419" s="46"/>
      <c r="F419" s="46"/>
      <c r="G419" s="46"/>
      <c r="H419"/>
    </row>
    <row r="420" spans="1:8" ht="14.4" hidden="1" x14ac:dyDescent="0.3">
      <c r="A420"/>
      <c r="B420"/>
      <c r="C420"/>
      <c r="D420" s="46"/>
      <c r="E420" s="46"/>
      <c r="F420" s="46"/>
      <c r="G420" s="46"/>
      <c r="H420"/>
    </row>
    <row r="421" spans="1:8" ht="14.4" hidden="1" x14ac:dyDescent="0.3">
      <c r="A421"/>
      <c r="B421"/>
      <c r="C421"/>
      <c r="D421" s="46"/>
      <c r="E421" s="46"/>
      <c r="F421" s="46"/>
      <c r="G421" s="46"/>
      <c r="H421"/>
    </row>
    <row r="422" spans="1:8" ht="14.4" hidden="1" x14ac:dyDescent="0.3">
      <c r="A422"/>
      <c r="B422"/>
      <c r="C422"/>
      <c r="D422" s="46"/>
      <c r="E422" s="46"/>
      <c r="F422" s="46"/>
      <c r="G422" s="46"/>
      <c r="H422"/>
    </row>
    <row r="423" spans="1:8" ht="14.4" hidden="1" x14ac:dyDescent="0.3">
      <c r="A423"/>
      <c r="B423"/>
      <c r="C423"/>
      <c r="D423" s="46"/>
      <c r="E423" s="46"/>
      <c r="F423" s="46"/>
      <c r="G423" s="46"/>
      <c r="H423"/>
    </row>
    <row r="424" spans="1:8" ht="14.4" hidden="1" x14ac:dyDescent="0.3">
      <c r="A424"/>
      <c r="B424"/>
      <c r="C424"/>
      <c r="D424" s="46"/>
      <c r="E424" s="46"/>
      <c r="F424" s="46"/>
      <c r="G424" s="46"/>
      <c r="H424"/>
    </row>
    <row r="425" spans="1:8" ht="14.4" hidden="1" x14ac:dyDescent="0.3">
      <c r="A425"/>
      <c r="B425"/>
      <c r="C425"/>
      <c r="D425" s="46"/>
      <c r="E425" s="46"/>
      <c r="F425" s="46"/>
      <c r="G425" s="46"/>
      <c r="H425"/>
    </row>
    <row r="426" spans="1:8" ht="14.4" hidden="1" x14ac:dyDescent="0.3">
      <c r="A426"/>
      <c r="B426"/>
      <c r="C426"/>
      <c r="D426" s="46"/>
      <c r="E426" s="46"/>
      <c r="F426" s="46"/>
      <c r="G426" s="46"/>
      <c r="H426"/>
    </row>
    <row r="427" spans="1:8" ht="14.4" hidden="1" x14ac:dyDescent="0.3">
      <c r="A427"/>
      <c r="B427"/>
      <c r="C427"/>
      <c r="D427" s="46"/>
      <c r="E427" s="46"/>
      <c r="F427" s="46"/>
      <c r="G427" s="46"/>
      <c r="H427"/>
    </row>
    <row r="428" spans="1:8" ht="14.4" hidden="1" x14ac:dyDescent="0.3">
      <c r="A428"/>
      <c r="B428"/>
      <c r="C428"/>
      <c r="D428" s="46"/>
      <c r="E428" s="46"/>
      <c r="F428" s="46"/>
      <c r="G428" s="46"/>
      <c r="H428"/>
    </row>
    <row r="429" spans="1:8" ht="14.4" hidden="1" x14ac:dyDescent="0.3">
      <c r="A429"/>
      <c r="B429"/>
      <c r="C429"/>
      <c r="D429" s="46"/>
      <c r="E429" s="46"/>
      <c r="F429" s="46"/>
      <c r="G429" s="46"/>
      <c r="H429"/>
    </row>
    <row r="430" spans="1:8" ht="14.4" hidden="1" x14ac:dyDescent="0.3">
      <c r="A430"/>
      <c r="B430"/>
      <c r="C430"/>
      <c r="D430" s="46"/>
      <c r="E430" s="46"/>
      <c r="F430" s="46"/>
      <c r="G430" s="46"/>
      <c r="H430"/>
    </row>
    <row r="431" spans="1:8" ht="14.4" hidden="1" x14ac:dyDescent="0.3">
      <c r="A431"/>
      <c r="B431"/>
      <c r="C431"/>
      <c r="D431" s="46"/>
      <c r="E431" s="46"/>
      <c r="F431" s="46"/>
      <c r="G431" s="46"/>
      <c r="H431"/>
    </row>
    <row r="432" spans="1:8" ht="14.4" hidden="1" x14ac:dyDescent="0.3">
      <c r="A432"/>
      <c r="B432"/>
      <c r="C432"/>
      <c r="D432" s="46"/>
      <c r="E432" s="46"/>
      <c r="F432" s="46"/>
      <c r="G432" s="46"/>
      <c r="H432"/>
    </row>
    <row r="433" spans="1:8" ht="14.4" hidden="1" x14ac:dyDescent="0.3">
      <c r="A433"/>
      <c r="B433"/>
      <c r="C433"/>
      <c r="D433" s="46"/>
      <c r="E433" s="46"/>
      <c r="F433" s="46"/>
      <c r="G433" s="46"/>
      <c r="H433"/>
    </row>
    <row r="434" spans="1:8" ht="14.4" hidden="1" x14ac:dyDescent="0.3">
      <c r="A434"/>
      <c r="B434"/>
      <c r="C434"/>
      <c r="D434" s="46"/>
      <c r="E434" s="46"/>
      <c r="F434" s="46"/>
      <c r="G434" s="46"/>
      <c r="H434"/>
    </row>
    <row r="435" spans="1:8" ht="14.4" hidden="1" x14ac:dyDescent="0.3">
      <c r="A435"/>
      <c r="B435"/>
      <c r="C435"/>
      <c r="D435" s="46"/>
      <c r="E435" s="46"/>
      <c r="F435" s="46"/>
      <c r="G435" s="46"/>
      <c r="H435"/>
    </row>
    <row r="436" spans="1:8" ht="14.4" hidden="1" x14ac:dyDescent="0.3">
      <c r="A436"/>
      <c r="B436"/>
      <c r="C436"/>
      <c r="D436" s="46"/>
      <c r="E436" s="46"/>
      <c r="F436" s="46"/>
      <c r="G436" s="46"/>
      <c r="H436"/>
    </row>
    <row r="437" spans="1:8" ht="14.4" hidden="1" x14ac:dyDescent="0.3">
      <c r="A437"/>
      <c r="B437"/>
      <c r="C437"/>
      <c r="D437" s="46"/>
      <c r="E437" s="46"/>
      <c r="F437" s="46"/>
      <c r="G437" s="46"/>
      <c r="H437"/>
    </row>
    <row r="438" spans="1:8" ht="14.4" hidden="1" x14ac:dyDescent="0.3">
      <c r="A438"/>
      <c r="B438"/>
      <c r="C438"/>
      <c r="D438" s="46"/>
      <c r="E438" s="46"/>
      <c r="F438" s="46"/>
      <c r="G438" s="46"/>
      <c r="H438"/>
    </row>
    <row r="439" spans="1:8" ht="14.4" hidden="1" x14ac:dyDescent="0.3">
      <c r="A439"/>
      <c r="B439"/>
      <c r="C439"/>
      <c r="D439" s="46"/>
      <c r="E439" s="46"/>
      <c r="F439" s="46"/>
      <c r="G439" s="46"/>
      <c r="H439"/>
    </row>
    <row r="440" spans="1:8" ht="14.4" hidden="1" x14ac:dyDescent="0.3">
      <c r="A440"/>
      <c r="B440"/>
      <c r="C440"/>
      <c r="D440" s="46"/>
      <c r="E440" s="46"/>
      <c r="F440" s="46"/>
      <c r="G440" s="46"/>
      <c r="H440"/>
    </row>
    <row r="441" spans="1:8" ht="14.4" hidden="1" x14ac:dyDescent="0.3">
      <c r="A441"/>
      <c r="B441"/>
      <c r="C441"/>
      <c r="D441" s="46"/>
      <c r="E441" s="46"/>
      <c r="F441" s="46"/>
      <c r="G441" s="46"/>
      <c r="H441"/>
    </row>
    <row r="442" spans="1:8" ht="14.4" hidden="1" x14ac:dyDescent="0.3">
      <c r="A442"/>
      <c r="B442"/>
      <c r="C442"/>
      <c r="D442" s="46"/>
      <c r="E442" s="46"/>
      <c r="F442" s="46"/>
      <c r="G442" s="46"/>
      <c r="H442"/>
    </row>
    <row r="443" spans="1:8" ht="14.4" hidden="1" x14ac:dyDescent="0.3">
      <c r="A443"/>
      <c r="B443"/>
      <c r="C443"/>
      <c r="D443" s="46"/>
      <c r="E443" s="46"/>
      <c r="F443" s="46"/>
      <c r="G443" s="46"/>
      <c r="H443"/>
    </row>
    <row r="444" spans="1:8" ht="14.4" hidden="1" x14ac:dyDescent="0.3">
      <c r="A444"/>
      <c r="B444"/>
      <c r="C444"/>
      <c r="D444" s="46"/>
      <c r="E444" s="46"/>
      <c r="F444" s="46"/>
      <c r="G444" s="46"/>
      <c r="H444"/>
    </row>
    <row r="445" spans="1:8" ht="14.4" hidden="1" x14ac:dyDescent="0.3">
      <c r="A445"/>
      <c r="B445"/>
      <c r="C445"/>
      <c r="D445" s="46"/>
      <c r="E445" s="46"/>
      <c r="F445" s="46"/>
      <c r="G445" s="46"/>
      <c r="H445"/>
    </row>
    <row r="446" spans="1:8" ht="14.4" hidden="1" x14ac:dyDescent="0.3">
      <c r="A446"/>
      <c r="B446"/>
      <c r="C446"/>
      <c r="D446" s="46"/>
      <c r="E446" s="46"/>
      <c r="F446" s="46"/>
      <c r="G446" s="46"/>
      <c r="H446"/>
    </row>
    <row r="447" spans="1:8" ht="14.4" hidden="1" x14ac:dyDescent="0.3">
      <c r="A447"/>
      <c r="B447"/>
      <c r="C447"/>
      <c r="D447" s="46"/>
      <c r="E447" s="46"/>
      <c r="F447" s="46"/>
      <c r="G447" s="46"/>
      <c r="H447"/>
    </row>
    <row r="448" spans="1:8" ht="14.4" hidden="1" x14ac:dyDescent="0.3">
      <c r="A448"/>
      <c r="B448"/>
      <c r="C448"/>
      <c r="D448" s="46"/>
      <c r="E448" s="46"/>
      <c r="F448" s="46"/>
      <c r="G448" s="46"/>
      <c r="H448"/>
    </row>
    <row r="449" spans="1:8" ht="14.4" hidden="1" x14ac:dyDescent="0.3">
      <c r="A449"/>
      <c r="B449"/>
      <c r="C449"/>
      <c r="D449" s="46"/>
      <c r="E449" s="46"/>
      <c r="F449" s="46"/>
      <c r="G449" s="46"/>
      <c r="H449"/>
    </row>
    <row r="450" spans="1:8" ht="14.4" hidden="1" x14ac:dyDescent="0.3">
      <c r="A450"/>
      <c r="B450"/>
      <c r="C450"/>
      <c r="D450" s="46"/>
      <c r="E450" s="46"/>
      <c r="F450" s="46"/>
      <c r="G450" s="46"/>
      <c r="H450"/>
    </row>
    <row r="451" spans="1:8" ht="14.4" hidden="1" x14ac:dyDescent="0.3">
      <c r="A451"/>
      <c r="B451"/>
      <c r="C451"/>
      <c r="D451" s="46"/>
      <c r="E451" s="46"/>
      <c r="F451" s="46"/>
      <c r="G451" s="46"/>
      <c r="H451"/>
    </row>
    <row r="452" spans="1:8" ht="14.4" hidden="1" x14ac:dyDescent="0.3">
      <c r="A452"/>
      <c r="B452"/>
      <c r="C452"/>
      <c r="D452" s="46"/>
      <c r="E452" s="46"/>
      <c r="F452" s="46"/>
      <c r="G452" s="46"/>
      <c r="H452"/>
    </row>
    <row r="453" spans="1:8" ht="14.4" hidden="1" x14ac:dyDescent="0.3">
      <c r="A453"/>
      <c r="B453"/>
      <c r="C453"/>
      <c r="D453" s="46"/>
      <c r="E453" s="46"/>
      <c r="F453" s="46"/>
      <c r="G453" s="46"/>
      <c r="H453"/>
    </row>
    <row r="454" spans="1:8" ht="14.4" hidden="1" x14ac:dyDescent="0.3">
      <c r="A454"/>
      <c r="B454"/>
      <c r="C454"/>
      <c r="D454" s="46"/>
      <c r="E454" s="46"/>
      <c r="F454" s="46"/>
      <c r="G454" s="46"/>
      <c r="H454"/>
    </row>
    <row r="455" spans="1:8" ht="14.4" hidden="1" x14ac:dyDescent="0.3">
      <c r="A455"/>
      <c r="B455"/>
      <c r="C455"/>
      <c r="D455" s="46"/>
      <c r="E455" s="46"/>
      <c r="F455" s="46"/>
      <c r="G455" s="46"/>
      <c r="H455"/>
    </row>
    <row r="456" spans="1:8" ht="14.4" hidden="1" x14ac:dyDescent="0.3">
      <c r="A456"/>
      <c r="B456"/>
      <c r="C456"/>
      <c r="D456" s="46"/>
      <c r="E456" s="46"/>
      <c r="F456" s="46"/>
      <c r="G456" s="46"/>
      <c r="H456"/>
    </row>
    <row r="457" spans="1:8" ht="14.4" hidden="1" x14ac:dyDescent="0.3">
      <c r="A457"/>
      <c r="B457"/>
      <c r="C457"/>
      <c r="D457" s="46"/>
      <c r="E457" s="46"/>
      <c r="F457" s="46"/>
      <c r="G457" s="46"/>
      <c r="H457"/>
    </row>
    <row r="458" spans="1:8" ht="14.4" hidden="1" x14ac:dyDescent="0.3">
      <c r="A458"/>
      <c r="B458"/>
      <c r="C458"/>
      <c r="D458" s="46"/>
      <c r="E458" s="46"/>
      <c r="F458" s="46"/>
      <c r="G458" s="46"/>
      <c r="H458"/>
    </row>
    <row r="459" spans="1:8" ht="14.4" hidden="1" x14ac:dyDescent="0.3">
      <c r="A459"/>
      <c r="B459"/>
      <c r="C459"/>
      <c r="D459" s="46"/>
      <c r="E459" s="46"/>
      <c r="F459" s="46"/>
      <c r="G459" s="46"/>
      <c r="H459"/>
    </row>
    <row r="460" spans="1:8" ht="14.4" hidden="1" x14ac:dyDescent="0.3">
      <c r="A460"/>
      <c r="B460"/>
      <c r="C460"/>
      <c r="D460" s="46"/>
      <c r="E460" s="46"/>
      <c r="F460" s="46"/>
      <c r="G460" s="46"/>
      <c r="H460"/>
    </row>
    <row r="461" spans="1:8" ht="14.4" hidden="1" x14ac:dyDescent="0.3">
      <c r="A461"/>
      <c r="B461"/>
      <c r="C461"/>
      <c r="D461" s="46"/>
      <c r="E461" s="46"/>
      <c r="F461" s="46"/>
      <c r="G461" s="46"/>
      <c r="H461"/>
    </row>
    <row r="462" spans="1:8" ht="14.4" hidden="1" x14ac:dyDescent="0.3">
      <c r="A462"/>
      <c r="B462"/>
      <c r="C462"/>
      <c r="D462" s="46"/>
      <c r="E462" s="46"/>
      <c r="F462" s="46"/>
      <c r="G462" s="46"/>
      <c r="H462"/>
    </row>
    <row r="463" spans="1:8" ht="14.4" hidden="1" x14ac:dyDescent="0.3">
      <c r="A463"/>
      <c r="B463"/>
      <c r="C463"/>
      <c r="D463" s="46"/>
      <c r="E463" s="46"/>
      <c r="F463" s="46"/>
      <c r="G463" s="46"/>
      <c r="H463"/>
    </row>
    <row r="464" spans="1:8" ht="14.4" hidden="1" x14ac:dyDescent="0.3">
      <c r="A464"/>
      <c r="B464"/>
      <c r="C464"/>
      <c r="D464" s="46"/>
      <c r="E464" s="46"/>
      <c r="F464" s="46"/>
      <c r="G464" s="46"/>
      <c r="H464"/>
    </row>
    <row r="465" spans="1:8" ht="14.4" hidden="1" x14ac:dyDescent="0.3">
      <c r="A465"/>
      <c r="B465"/>
      <c r="C465"/>
      <c r="D465" s="46"/>
      <c r="E465" s="46"/>
      <c r="F465" s="46"/>
      <c r="G465" s="46"/>
      <c r="H465"/>
    </row>
    <row r="466" spans="1:8" ht="14.4" hidden="1" x14ac:dyDescent="0.3">
      <c r="A466"/>
      <c r="B466"/>
      <c r="C466"/>
      <c r="D466" s="46"/>
      <c r="E466" s="46"/>
      <c r="F466" s="46"/>
      <c r="G466" s="46"/>
      <c r="H466"/>
    </row>
    <row r="467" spans="1:8" ht="14.4" hidden="1" x14ac:dyDescent="0.3">
      <c r="A467"/>
      <c r="B467"/>
      <c r="C467"/>
      <c r="D467" s="46"/>
      <c r="E467" s="46"/>
      <c r="F467" s="46"/>
      <c r="G467" s="46"/>
      <c r="H467"/>
    </row>
    <row r="468" spans="1:8" ht="14.4" hidden="1" x14ac:dyDescent="0.3">
      <c r="A468"/>
      <c r="B468"/>
      <c r="C468"/>
      <c r="D468" s="46"/>
      <c r="E468" s="46"/>
      <c r="F468" s="46"/>
      <c r="G468" s="46"/>
      <c r="H468"/>
    </row>
    <row r="469" spans="1:8" ht="14.4" hidden="1" x14ac:dyDescent="0.3">
      <c r="A469"/>
      <c r="B469"/>
      <c r="C469"/>
      <c r="D469" s="46"/>
      <c r="E469" s="46"/>
      <c r="F469" s="46"/>
      <c r="G469" s="46"/>
      <c r="H469"/>
    </row>
    <row r="470" spans="1:8" ht="14.4" hidden="1" x14ac:dyDescent="0.3">
      <c r="A470"/>
      <c r="B470"/>
      <c r="C470"/>
      <c r="D470" s="46"/>
      <c r="E470" s="46"/>
      <c r="F470" s="46"/>
      <c r="G470" s="46"/>
      <c r="H470"/>
    </row>
    <row r="471" spans="1:8" ht="14.4" hidden="1" x14ac:dyDescent="0.3">
      <c r="A471"/>
      <c r="B471"/>
      <c r="C471"/>
      <c r="D471" s="46"/>
      <c r="E471" s="46"/>
      <c r="F471" s="46"/>
      <c r="G471" s="46"/>
      <c r="H471"/>
    </row>
    <row r="472" spans="1:8" ht="14.4" hidden="1" x14ac:dyDescent="0.3">
      <c r="A472"/>
      <c r="B472"/>
      <c r="C472"/>
      <c r="D472" s="46"/>
      <c r="E472" s="46"/>
      <c r="F472" s="46"/>
      <c r="G472" s="46"/>
      <c r="H472"/>
    </row>
    <row r="473" spans="1:8" ht="14.4" hidden="1" x14ac:dyDescent="0.3">
      <c r="A473"/>
      <c r="B473"/>
      <c r="C473"/>
      <c r="D473" s="46"/>
      <c r="E473" s="46"/>
      <c r="F473" s="46"/>
      <c r="G473" s="46"/>
      <c r="H473"/>
    </row>
    <row r="474" spans="1:8" ht="14.4" hidden="1" x14ac:dyDescent="0.3">
      <c r="A474"/>
      <c r="B474"/>
      <c r="C474"/>
      <c r="D474" s="46"/>
      <c r="E474" s="46"/>
      <c r="F474" s="46"/>
      <c r="G474" s="46"/>
      <c r="H474"/>
    </row>
    <row r="475" spans="1:8" ht="14.4" hidden="1" x14ac:dyDescent="0.3">
      <c r="A475"/>
      <c r="B475"/>
      <c r="C475"/>
      <c r="D475" s="46"/>
      <c r="E475" s="46"/>
      <c r="F475" s="46"/>
      <c r="G475" s="46"/>
      <c r="H475"/>
    </row>
    <row r="476" spans="1:8" ht="14.4" hidden="1" x14ac:dyDescent="0.3">
      <c r="A476"/>
      <c r="B476"/>
      <c r="C476"/>
      <c r="D476" s="46"/>
      <c r="E476" s="46"/>
      <c r="F476" s="46"/>
      <c r="G476" s="46"/>
      <c r="H476"/>
    </row>
    <row r="477" spans="1:8" ht="14.4" hidden="1" x14ac:dyDescent="0.3">
      <c r="A477"/>
      <c r="B477"/>
      <c r="C477"/>
      <c r="D477" s="46"/>
      <c r="E477" s="46"/>
      <c r="F477" s="46"/>
      <c r="G477" s="46"/>
      <c r="H477"/>
    </row>
    <row r="478" spans="1:8" ht="14.4" hidden="1" x14ac:dyDescent="0.3">
      <c r="A478"/>
      <c r="B478"/>
      <c r="C478"/>
      <c r="D478" s="46"/>
      <c r="E478" s="46"/>
      <c r="F478" s="46"/>
      <c r="G478" s="46"/>
      <c r="H478"/>
    </row>
    <row r="479" spans="1:8" ht="14.4" hidden="1" x14ac:dyDescent="0.3">
      <c r="A479"/>
      <c r="B479"/>
      <c r="C479"/>
      <c r="D479" s="46"/>
      <c r="E479" s="46"/>
      <c r="F479" s="46"/>
      <c r="G479" s="46"/>
      <c r="H479"/>
    </row>
    <row r="480" spans="1:8" ht="14.4" hidden="1" x14ac:dyDescent="0.3">
      <c r="A480"/>
      <c r="B480"/>
      <c r="C480"/>
      <c r="D480" s="46"/>
      <c r="E480" s="46"/>
      <c r="F480" s="46"/>
      <c r="G480" s="46"/>
      <c r="H480"/>
    </row>
    <row r="481" spans="1:8" ht="14.4" hidden="1" x14ac:dyDescent="0.3">
      <c r="A481"/>
      <c r="B481"/>
      <c r="C481"/>
      <c r="D481" s="46"/>
      <c r="E481" s="46"/>
      <c r="F481" s="46"/>
      <c r="G481" s="46"/>
      <c r="H481"/>
    </row>
    <row r="482" spans="1:8" ht="14.4" hidden="1" x14ac:dyDescent="0.3">
      <c r="A482"/>
      <c r="B482"/>
      <c r="C482"/>
      <c r="D482" s="46"/>
      <c r="E482" s="46"/>
      <c r="F482" s="46"/>
      <c r="G482" s="46"/>
      <c r="H482"/>
    </row>
    <row r="483" spans="1:8" ht="14.4" hidden="1" x14ac:dyDescent="0.3">
      <c r="A483"/>
      <c r="B483"/>
      <c r="C483"/>
      <c r="D483" s="46"/>
      <c r="E483" s="46"/>
      <c r="F483" s="46"/>
      <c r="G483" s="46"/>
      <c r="H483"/>
    </row>
    <row r="484" spans="1:8" ht="14.4" hidden="1" x14ac:dyDescent="0.3">
      <c r="A484"/>
      <c r="B484"/>
      <c r="C484"/>
      <c r="D484" s="46"/>
      <c r="E484" s="46"/>
      <c r="F484" s="46"/>
      <c r="G484" s="46"/>
      <c r="H484"/>
    </row>
    <row r="485" spans="1:8" ht="14.4" hidden="1" x14ac:dyDescent="0.3">
      <c r="A485"/>
      <c r="B485"/>
      <c r="C485"/>
      <c r="D485" s="46"/>
      <c r="E485" s="46"/>
      <c r="F485" s="46"/>
      <c r="G485" s="46"/>
      <c r="H485"/>
    </row>
    <row r="486" spans="1:8" ht="14.4" hidden="1" x14ac:dyDescent="0.3">
      <c r="A486"/>
      <c r="B486"/>
      <c r="C486"/>
      <c r="D486" s="46"/>
      <c r="E486" s="46"/>
      <c r="F486" s="46"/>
      <c r="G486" s="46"/>
      <c r="H486"/>
    </row>
    <row r="487" spans="1:8" ht="14.4" hidden="1" x14ac:dyDescent="0.3">
      <c r="A487"/>
      <c r="B487"/>
      <c r="C487"/>
      <c r="D487" s="46"/>
      <c r="E487" s="46"/>
      <c r="F487" s="46"/>
      <c r="G487" s="46"/>
      <c r="H487"/>
    </row>
    <row r="488" spans="1:8" ht="14.4" hidden="1" x14ac:dyDescent="0.3">
      <c r="A488"/>
      <c r="B488"/>
      <c r="C488"/>
      <c r="D488" s="46"/>
      <c r="E488" s="46"/>
      <c r="F488" s="46"/>
      <c r="G488" s="46"/>
      <c r="H488"/>
    </row>
    <row r="489" spans="1:8" ht="14.4" hidden="1" x14ac:dyDescent="0.3">
      <c r="A489"/>
      <c r="B489"/>
      <c r="C489"/>
      <c r="D489" s="46"/>
      <c r="E489" s="46"/>
      <c r="F489" s="46"/>
      <c r="G489" s="46"/>
      <c r="H489"/>
    </row>
    <row r="490" spans="1:8" ht="14.4" hidden="1" x14ac:dyDescent="0.3">
      <c r="A490"/>
      <c r="B490"/>
      <c r="C490"/>
      <c r="D490" s="46"/>
      <c r="E490" s="46"/>
      <c r="F490" s="46"/>
      <c r="G490" s="46"/>
      <c r="H490"/>
    </row>
    <row r="491" spans="1:8" ht="14.4" hidden="1" x14ac:dyDescent="0.3">
      <c r="A491"/>
      <c r="B491"/>
      <c r="C491"/>
      <c r="D491" s="46"/>
      <c r="E491" s="46"/>
      <c r="F491" s="46"/>
      <c r="G491" s="46"/>
      <c r="H491"/>
    </row>
    <row r="492" spans="1:8" ht="14.4" hidden="1" x14ac:dyDescent="0.3">
      <c r="A492"/>
      <c r="B492"/>
      <c r="C492"/>
      <c r="D492" s="46"/>
      <c r="E492" s="46"/>
      <c r="F492" s="46"/>
      <c r="G492" s="46"/>
      <c r="H492"/>
    </row>
    <row r="493" spans="1:8" ht="14.4" hidden="1" x14ac:dyDescent="0.3">
      <c r="A493"/>
      <c r="B493"/>
      <c r="C493"/>
      <c r="D493" s="46"/>
      <c r="E493" s="46"/>
      <c r="F493" s="46"/>
      <c r="G493" s="46"/>
      <c r="H493"/>
    </row>
    <row r="494" spans="1:8" ht="14.4" hidden="1" x14ac:dyDescent="0.3">
      <c r="A494"/>
      <c r="B494"/>
      <c r="C494"/>
      <c r="D494" s="46"/>
      <c r="E494" s="46"/>
      <c r="F494" s="46"/>
      <c r="G494" s="46"/>
      <c r="H494"/>
    </row>
    <row r="495" spans="1:8" ht="14.4" hidden="1" x14ac:dyDescent="0.3">
      <c r="A495"/>
      <c r="B495"/>
      <c r="C495"/>
      <c r="D495" s="46"/>
      <c r="E495" s="46"/>
      <c r="F495" s="46"/>
      <c r="G495" s="46"/>
      <c r="H495"/>
    </row>
    <row r="496" spans="1:8" ht="14.4" hidden="1" x14ac:dyDescent="0.3">
      <c r="A496"/>
      <c r="B496"/>
      <c r="C496"/>
      <c r="D496" s="46"/>
      <c r="E496" s="46"/>
      <c r="F496" s="46"/>
      <c r="G496" s="46"/>
      <c r="H496"/>
    </row>
    <row r="497" spans="1:8" ht="14.4" hidden="1" x14ac:dyDescent="0.3">
      <c r="A497"/>
      <c r="B497"/>
      <c r="C497"/>
      <c r="D497" s="46"/>
      <c r="E497" s="46"/>
      <c r="F497" s="46"/>
      <c r="G497" s="46"/>
      <c r="H497"/>
    </row>
    <row r="498" spans="1:8" ht="14.4" hidden="1" x14ac:dyDescent="0.3">
      <c r="A498"/>
      <c r="B498"/>
      <c r="C498"/>
      <c r="D498" s="46"/>
      <c r="E498" s="46"/>
      <c r="F498" s="46"/>
      <c r="G498" s="46"/>
      <c r="H498"/>
    </row>
    <row r="499" spans="1:8" ht="14.4" hidden="1" x14ac:dyDescent="0.3">
      <c r="A499"/>
      <c r="B499"/>
      <c r="C499"/>
      <c r="D499" s="46"/>
      <c r="E499" s="46"/>
      <c r="F499" s="46"/>
      <c r="G499" s="46"/>
      <c r="H499"/>
    </row>
    <row r="500" spans="1:8" ht="14.4" hidden="1" x14ac:dyDescent="0.3">
      <c r="A500"/>
      <c r="B500"/>
      <c r="C500"/>
      <c r="D500" s="46"/>
      <c r="E500" s="46"/>
      <c r="F500" s="46"/>
      <c r="G500" s="46"/>
      <c r="H500"/>
    </row>
    <row r="501" spans="1:8" ht="14.4" hidden="1" x14ac:dyDescent="0.3">
      <c r="A501"/>
      <c r="B501"/>
      <c r="C501"/>
      <c r="D501" s="46"/>
      <c r="E501" s="46"/>
      <c r="F501" s="46"/>
      <c r="G501" s="46"/>
      <c r="H501"/>
    </row>
    <row r="502" spans="1:8" ht="14.4" hidden="1" x14ac:dyDescent="0.3">
      <c r="A502"/>
      <c r="B502"/>
      <c r="C502"/>
      <c r="D502" s="46"/>
      <c r="E502" s="46"/>
      <c r="F502" s="46"/>
      <c r="G502" s="46"/>
      <c r="H502"/>
    </row>
    <row r="503" spans="1:8" ht="14.4" hidden="1" x14ac:dyDescent="0.3">
      <c r="A503"/>
      <c r="B503"/>
      <c r="C503"/>
      <c r="D503" s="46"/>
      <c r="E503" s="46"/>
      <c r="F503" s="46"/>
      <c r="G503" s="46"/>
      <c r="H503"/>
    </row>
    <row r="504" spans="1:8" ht="14.4" hidden="1" x14ac:dyDescent="0.3">
      <c r="A504"/>
      <c r="B504"/>
      <c r="C504"/>
      <c r="D504" s="46"/>
      <c r="E504" s="46"/>
      <c r="F504" s="46"/>
      <c r="G504" s="46"/>
      <c r="H504"/>
    </row>
    <row r="505" spans="1:8" ht="14.4" hidden="1" x14ac:dyDescent="0.3">
      <c r="A505"/>
      <c r="B505"/>
      <c r="C505"/>
      <c r="D505" s="46"/>
      <c r="E505" s="46"/>
      <c r="F505" s="46"/>
      <c r="G505" s="46"/>
      <c r="H505"/>
    </row>
    <row r="506" spans="1:8" ht="14.4" hidden="1" x14ac:dyDescent="0.3">
      <c r="A506"/>
      <c r="B506"/>
      <c r="C506"/>
      <c r="D506" s="46"/>
      <c r="E506" s="46"/>
      <c r="F506" s="46"/>
      <c r="G506" s="46"/>
      <c r="H506"/>
    </row>
    <row r="507" spans="1:8" ht="14.4" hidden="1" x14ac:dyDescent="0.3">
      <c r="A507"/>
      <c r="B507"/>
      <c r="C507"/>
      <c r="D507" s="46"/>
      <c r="E507" s="46"/>
      <c r="F507" s="46"/>
      <c r="G507" s="46"/>
      <c r="H507"/>
    </row>
    <row r="508" spans="1:8" ht="14.4" hidden="1" x14ac:dyDescent="0.3">
      <c r="A508"/>
      <c r="B508"/>
      <c r="C508"/>
      <c r="D508" s="46"/>
      <c r="E508" s="46"/>
      <c r="F508" s="46"/>
      <c r="G508" s="46"/>
      <c r="H508"/>
    </row>
    <row r="509" spans="1:8" ht="14.4" hidden="1" x14ac:dyDescent="0.3">
      <c r="A509"/>
      <c r="B509"/>
      <c r="C509"/>
      <c r="D509" s="46"/>
      <c r="E509" s="46"/>
      <c r="F509" s="46"/>
      <c r="G509" s="46"/>
      <c r="H509"/>
    </row>
    <row r="510" spans="1:8" ht="14.4" hidden="1" x14ac:dyDescent="0.3">
      <c r="A510"/>
      <c r="B510"/>
      <c r="C510"/>
      <c r="D510" s="46"/>
      <c r="E510" s="46"/>
      <c r="F510" s="46"/>
      <c r="G510" s="46"/>
      <c r="H510"/>
    </row>
    <row r="511" spans="1:8" ht="14.4" hidden="1" x14ac:dyDescent="0.3">
      <c r="A511"/>
      <c r="B511"/>
      <c r="C511"/>
      <c r="D511" s="46"/>
      <c r="E511" s="46"/>
      <c r="F511" s="46"/>
      <c r="G511" s="46"/>
      <c r="H511"/>
    </row>
    <row r="512" spans="1:8" ht="14.4" hidden="1" x14ac:dyDescent="0.3">
      <c r="A512"/>
      <c r="B512"/>
      <c r="C512"/>
      <c r="D512" s="46"/>
      <c r="E512" s="46"/>
      <c r="F512" s="46"/>
      <c r="G512" s="46"/>
      <c r="H512"/>
    </row>
    <row r="513" spans="1:8" ht="14.4" hidden="1" x14ac:dyDescent="0.3">
      <c r="A513"/>
      <c r="B513"/>
      <c r="C513"/>
      <c r="D513" s="46"/>
      <c r="E513" s="46"/>
      <c r="F513" s="46"/>
      <c r="G513" s="46"/>
      <c r="H513"/>
    </row>
    <row r="514" spans="1:8" ht="14.4" hidden="1" x14ac:dyDescent="0.3">
      <c r="A514"/>
      <c r="B514"/>
      <c r="C514"/>
      <c r="D514" s="46"/>
      <c r="E514" s="46"/>
      <c r="F514" s="46"/>
      <c r="G514" s="46"/>
      <c r="H514"/>
    </row>
    <row r="515" spans="1:8" ht="14.4" hidden="1" x14ac:dyDescent="0.3">
      <c r="A515"/>
      <c r="B515"/>
      <c r="C515"/>
      <c r="D515" s="46"/>
      <c r="E515" s="46"/>
      <c r="F515" s="46"/>
      <c r="G515" s="46"/>
      <c r="H515"/>
    </row>
    <row r="516" spans="1:8" ht="14.4" hidden="1" x14ac:dyDescent="0.3">
      <c r="A516"/>
      <c r="B516"/>
      <c r="C516"/>
      <c r="D516" s="46"/>
      <c r="E516" s="46"/>
      <c r="F516" s="46"/>
      <c r="G516" s="46"/>
      <c r="H516"/>
    </row>
    <row r="517" spans="1:8" ht="14.4" hidden="1" x14ac:dyDescent="0.3">
      <c r="A517"/>
      <c r="B517"/>
      <c r="C517"/>
      <c r="D517" s="46"/>
      <c r="E517" s="46"/>
      <c r="F517" s="46"/>
      <c r="G517" s="46"/>
      <c r="H517"/>
    </row>
    <row r="518" spans="1:8" ht="14.4" hidden="1" x14ac:dyDescent="0.3">
      <c r="A518"/>
      <c r="B518"/>
      <c r="C518"/>
      <c r="D518" s="46"/>
      <c r="E518" s="46"/>
      <c r="F518" s="46"/>
      <c r="G518" s="46"/>
      <c r="H518"/>
    </row>
    <row r="519" spans="1:8" ht="14.4" hidden="1" x14ac:dyDescent="0.3">
      <c r="A519"/>
      <c r="B519"/>
      <c r="C519"/>
      <c r="D519" s="46"/>
      <c r="E519" s="46"/>
      <c r="F519" s="46"/>
      <c r="G519" s="46"/>
      <c r="H519"/>
    </row>
    <row r="520" spans="1:8" ht="14.4" hidden="1" x14ac:dyDescent="0.3">
      <c r="A520"/>
      <c r="B520"/>
      <c r="C520"/>
      <c r="D520" s="46"/>
      <c r="E520" s="46"/>
      <c r="F520" s="46"/>
      <c r="G520" s="46"/>
      <c r="H520"/>
    </row>
    <row r="521" spans="1:8" ht="14.4" hidden="1" x14ac:dyDescent="0.3">
      <c r="A521"/>
      <c r="B521"/>
      <c r="C521"/>
      <c r="D521" s="46"/>
      <c r="E521" s="46"/>
      <c r="F521" s="46"/>
      <c r="G521" s="46"/>
      <c r="H521"/>
    </row>
    <row r="522" spans="1:8" ht="14.4" hidden="1" x14ac:dyDescent="0.3">
      <c r="A522"/>
      <c r="B522"/>
      <c r="C522"/>
      <c r="D522" s="46"/>
      <c r="E522" s="46"/>
      <c r="F522" s="46"/>
      <c r="G522" s="46"/>
      <c r="H522"/>
    </row>
    <row r="523" spans="1:8" ht="14.4" hidden="1" x14ac:dyDescent="0.3">
      <c r="A523"/>
      <c r="B523"/>
      <c r="C523"/>
      <c r="D523" s="46"/>
      <c r="E523" s="46"/>
      <c r="F523" s="46"/>
      <c r="G523" s="46"/>
      <c r="H523"/>
    </row>
    <row r="524" spans="1:8" ht="14.4" hidden="1" x14ac:dyDescent="0.3">
      <c r="A524"/>
      <c r="B524"/>
      <c r="C524"/>
      <c r="D524" s="46"/>
      <c r="E524" s="46"/>
      <c r="F524" s="46"/>
      <c r="G524" s="46"/>
      <c r="H524"/>
    </row>
    <row r="525" spans="1:8" ht="14.4" hidden="1" x14ac:dyDescent="0.3">
      <c r="A525"/>
      <c r="B525"/>
      <c r="C525"/>
      <c r="D525" s="46"/>
      <c r="E525" s="46"/>
      <c r="F525" s="46"/>
      <c r="G525" s="46"/>
      <c r="H525"/>
    </row>
    <row r="526" spans="1:8" ht="14.4" hidden="1" x14ac:dyDescent="0.3">
      <c r="A526"/>
      <c r="B526"/>
      <c r="C526"/>
      <c r="D526" s="46"/>
      <c r="E526" s="46"/>
      <c r="F526" s="46"/>
      <c r="G526" s="46"/>
      <c r="H526"/>
    </row>
    <row r="527" spans="1:8" ht="14.4" hidden="1" x14ac:dyDescent="0.3">
      <c r="A527"/>
      <c r="B527"/>
      <c r="C527"/>
      <c r="D527" s="46"/>
      <c r="E527" s="46"/>
      <c r="F527" s="46"/>
      <c r="G527" s="46"/>
      <c r="H527"/>
    </row>
    <row r="528" spans="1:8" ht="14.4" hidden="1" x14ac:dyDescent="0.3">
      <c r="A528"/>
      <c r="B528"/>
      <c r="C528"/>
      <c r="D528" s="46"/>
      <c r="E528" s="46"/>
      <c r="F528" s="46"/>
      <c r="G528" s="46"/>
      <c r="H528"/>
    </row>
    <row r="529" spans="1:8" ht="14.4" hidden="1" x14ac:dyDescent="0.3">
      <c r="A529"/>
      <c r="B529"/>
      <c r="C529"/>
      <c r="D529" s="46"/>
      <c r="E529" s="46"/>
      <c r="F529" s="46"/>
      <c r="G529" s="46"/>
      <c r="H529"/>
    </row>
    <row r="530" spans="1:8" ht="14.4" hidden="1" x14ac:dyDescent="0.3">
      <c r="A530"/>
      <c r="B530"/>
      <c r="C530"/>
      <c r="D530" s="46"/>
      <c r="E530" s="46"/>
      <c r="F530" s="46"/>
      <c r="G530" s="46"/>
      <c r="H530"/>
    </row>
    <row r="531" spans="1:8" ht="14.4" hidden="1" x14ac:dyDescent="0.3">
      <c r="A531"/>
      <c r="B531"/>
      <c r="C531"/>
      <c r="D531" s="46"/>
      <c r="E531" s="46"/>
      <c r="F531" s="46"/>
      <c r="G531" s="46"/>
      <c r="H531"/>
    </row>
    <row r="532" spans="1:8" ht="14.4" hidden="1" x14ac:dyDescent="0.3">
      <c r="A532"/>
      <c r="B532"/>
      <c r="C532"/>
      <c r="D532" s="46"/>
      <c r="E532" s="46"/>
      <c r="F532" s="46"/>
      <c r="G532" s="46"/>
      <c r="H532"/>
    </row>
    <row r="533" spans="1:8" ht="14.4" hidden="1" x14ac:dyDescent="0.3">
      <c r="A533"/>
      <c r="B533"/>
      <c r="C533"/>
      <c r="D533" s="46"/>
      <c r="E533" s="46"/>
      <c r="F533" s="46"/>
      <c r="G533" s="46"/>
      <c r="H533"/>
    </row>
    <row r="534" spans="1:8" ht="14.4" hidden="1" x14ac:dyDescent="0.3">
      <c r="A534"/>
      <c r="B534"/>
      <c r="C534"/>
      <c r="D534" s="46"/>
      <c r="E534" s="46"/>
      <c r="F534" s="46"/>
      <c r="G534" s="46"/>
      <c r="H534"/>
    </row>
    <row r="535" spans="1:8" ht="14.4" hidden="1" x14ac:dyDescent="0.3">
      <c r="A535"/>
      <c r="B535"/>
      <c r="C535"/>
      <c r="D535" s="46"/>
      <c r="E535" s="46"/>
      <c r="F535" s="46"/>
      <c r="G535" s="46"/>
      <c r="H535"/>
    </row>
    <row r="536" spans="1:8" ht="14.4" hidden="1" x14ac:dyDescent="0.3">
      <c r="A536"/>
      <c r="B536"/>
      <c r="C536"/>
      <c r="D536" s="46"/>
      <c r="E536" s="46"/>
      <c r="F536" s="46"/>
      <c r="G536" s="46"/>
      <c r="H536"/>
    </row>
    <row r="537" spans="1:8" ht="14.4" hidden="1" x14ac:dyDescent="0.3">
      <c r="A537"/>
      <c r="B537"/>
      <c r="C537"/>
      <c r="D537" s="46"/>
      <c r="E537" s="46"/>
      <c r="F537" s="46"/>
      <c r="G537" s="46"/>
      <c r="H537"/>
    </row>
    <row r="538" spans="1:8" ht="14.4" hidden="1" x14ac:dyDescent="0.3">
      <c r="A538"/>
      <c r="B538"/>
      <c r="C538"/>
      <c r="D538" s="46"/>
      <c r="E538" s="46"/>
      <c r="F538" s="46"/>
      <c r="G538" s="46"/>
      <c r="H538"/>
    </row>
    <row r="539" spans="1:8" ht="14.4" hidden="1" x14ac:dyDescent="0.3">
      <c r="A539"/>
      <c r="B539"/>
      <c r="C539"/>
      <c r="D539" s="46"/>
      <c r="E539" s="46"/>
      <c r="F539" s="46"/>
      <c r="G539" s="46"/>
      <c r="H539"/>
    </row>
    <row r="540" spans="1:8" ht="14.4" hidden="1" x14ac:dyDescent="0.3">
      <c r="A540"/>
      <c r="B540"/>
      <c r="C540"/>
      <c r="D540" s="46"/>
      <c r="E540" s="46"/>
      <c r="F540" s="46"/>
      <c r="G540" s="46"/>
      <c r="H540"/>
    </row>
    <row r="541" spans="1:8" ht="14.4" hidden="1" x14ac:dyDescent="0.3">
      <c r="A541"/>
      <c r="B541"/>
      <c r="C541"/>
      <c r="D541" s="46"/>
      <c r="E541" s="46"/>
      <c r="F541" s="46"/>
      <c r="G541" s="46"/>
      <c r="H541"/>
    </row>
    <row r="542" spans="1:8" ht="14.4" hidden="1" x14ac:dyDescent="0.3">
      <c r="A542"/>
      <c r="B542"/>
      <c r="C542"/>
      <c r="D542" s="46"/>
      <c r="E542" s="46"/>
      <c r="F542" s="46"/>
      <c r="G542" s="46"/>
      <c r="H542"/>
    </row>
    <row r="543" spans="1:8" ht="14.4" hidden="1" x14ac:dyDescent="0.3">
      <c r="A543"/>
      <c r="B543"/>
      <c r="C543"/>
      <c r="D543" s="46"/>
      <c r="E543" s="46"/>
      <c r="F543" s="46"/>
      <c r="G543" s="46"/>
      <c r="H543"/>
    </row>
    <row r="544" spans="1:8" ht="14.4" hidden="1" x14ac:dyDescent="0.3">
      <c r="A544"/>
      <c r="B544"/>
      <c r="C544"/>
      <c r="D544" s="46"/>
      <c r="E544" s="46"/>
      <c r="F544" s="46"/>
      <c r="G544" s="46"/>
      <c r="H544"/>
    </row>
    <row r="545" spans="1:8" ht="14.4" hidden="1" x14ac:dyDescent="0.3">
      <c r="A545"/>
      <c r="B545"/>
      <c r="C545"/>
      <c r="D545" s="46"/>
      <c r="E545" s="46"/>
      <c r="F545" s="46"/>
      <c r="G545" s="46"/>
      <c r="H545"/>
    </row>
    <row r="546" spans="1:8" ht="14.4" hidden="1" x14ac:dyDescent="0.3">
      <c r="A546"/>
      <c r="B546"/>
      <c r="C546"/>
      <c r="D546" s="46"/>
      <c r="E546" s="46"/>
      <c r="F546" s="46"/>
      <c r="G546" s="46"/>
      <c r="H546"/>
    </row>
    <row r="547" spans="1:8" ht="14.4" hidden="1" x14ac:dyDescent="0.3">
      <c r="A547"/>
      <c r="B547"/>
      <c r="C547"/>
      <c r="D547" s="46"/>
      <c r="E547" s="46"/>
      <c r="F547" s="46"/>
      <c r="G547" s="46"/>
      <c r="H547"/>
    </row>
    <row r="548" spans="1:8" ht="14.4" hidden="1" x14ac:dyDescent="0.3">
      <c r="A548"/>
      <c r="B548"/>
      <c r="C548"/>
      <c r="D548" s="46"/>
      <c r="E548" s="46"/>
      <c r="F548" s="46"/>
      <c r="G548" s="46"/>
      <c r="H548"/>
    </row>
    <row r="549" spans="1:8" ht="14.4" hidden="1" x14ac:dyDescent="0.3">
      <c r="A549"/>
      <c r="B549"/>
      <c r="C549"/>
      <c r="D549" s="46"/>
      <c r="E549" s="46"/>
      <c r="F549" s="46"/>
      <c r="G549" s="46"/>
      <c r="H549"/>
    </row>
    <row r="550" spans="1:8" ht="14.4" hidden="1" x14ac:dyDescent="0.3">
      <c r="A550"/>
      <c r="B550"/>
      <c r="C550"/>
      <c r="D550" s="46"/>
      <c r="E550" s="46"/>
      <c r="F550" s="46"/>
      <c r="G550" s="46"/>
      <c r="H550"/>
    </row>
    <row r="551" spans="1:8" ht="14.4" hidden="1" x14ac:dyDescent="0.3">
      <c r="A551"/>
      <c r="B551"/>
      <c r="C551"/>
      <c r="D551" s="46"/>
      <c r="E551" s="46"/>
      <c r="F551" s="46"/>
      <c r="G551" s="46"/>
      <c r="H551"/>
    </row>
    <row r="552" spans="1:8" ht="14.4" hidden="1" x14ac:dyDescent="0.3">
      <c r="A552"/>
      <c r="B552"/>
      <c r="C552"/>
      <c r="D552" s="46"/>
      <c r="E552" s="46"/>
      <c r="F552" s="46"/>
      <c r="G552" s="46"/>
      <c r="H552"/>
    </row>
    <row r="553" spans="1:8" ht="14.4" hidden="1" x14ac:dyDescent="0.3">
      <c r="A553"/>
      <c r="B553"/>
      <c r="C553"/>
      <c r="D553" s="46"/>
      <c r="E553" s="46"/>
      <c r="F553" s="46"/>
      <c r="G553" s="46"/>
      <c r="H553"/>
    </row>
    <row r="554" spans="1:8" ht="14.4" hidden="1" x14ac:dyDescent="0.3">
      <c r="A554"/>
      <c r="B554"/>
      <c r="C554"/>
      <c r="D554" s="46"/>
      <c r="E554" s="46"/>
      <c r="F554" s="46"/>
      <c r="G554" s="46"/>
      <c r="H554"/>
    </row>
    <row r="555" spans="1:8" ht="14.4" hidden="1" x14ac:dyDescent="0.3">
      <c r="A555"/>
      <c r="B555"/>
      <c r="C555"/>
      <c r="D555" s="46"/>
      <c r="E555" s="46"/>
      <c r="F555" s="46"/>
      <c r="G555" s="46"/>
      <c r="H555"/>
    </row>
    <row r="556" spans="1:8" ht="14.4" hidden="1" x14ac:dyDescent="0.3">
      <c r="A556"/>
      <c r="B556"/>
      <c r="C556"/>
      <c r="D556" s="46"/>
      <c r="E556" s="46"/>
      <c r="F556" s="46"/>
      <c r="G556" s="46"/>
      <c r="H556"/>
    </row>
    <row r="557" spans="1:8" ht="14.4" hidden="1" x14ac:dyDescent="0.3">
      <c r="A557"/>
      <c r="B557"/>
      <c r="C557"/>
      <c r="D557" s="46"/>
      <c r="E557" s="46"/>
      <c r="F557" s="46"/>
      <c r="G557" s="46"/>
      <c r="H557"/>
    </row>
    <row r="558" spans="1:8" ht="14.4" hidden="1" x14ac:dyDescent="0.3">
      <c r="A558"/>
      <c r="B558"/>
      <c r="C558"/>
      <c r="D558" s="46"/>
      <c r="E558" s="46"/>
      <c r="F558" s="46"/>
      <c r="G558" s="46"/>
      <c r="H558"/>
    </row>
    <row r="559" spans="1:8" ht="14.4" hidden="1" x14ac:dyDescent="0.3">
      <c r="A559"/>
      <c r="B559"/>
      <c r="C559"/>
      <c r="D559" s="46"/>
      <c r="E559" s="46"/>
      <c r="F559" s="46"/>
      <c r="G559" s="46"/>
      <c r="H559"/>
    </row>
    <row r="560" spans="1:8" ht="14.4" hidden="1" x14ac:dyDescent="0.3">
      <c r="A560"/>
      <c r="B560"/>
      <c r="C560"/>
      <c r="D560" s="46"/>
      <c r="E560" s="46"/>
      <c r="F560" s="46"/>
      <c r="G560" s="46"/>
      <c r="H560"/>
    </row>
    <row r="561" spans="1:8" ht="14.4" hidden="1" x14ac:dyDescent="0.3">
      <c r="A561"/>
      <c r="B561"/>
      <c r="C561"/>
      <c r="D561" s="46"/>
      <c r="E561" s="46"/>
      <c r="F561" s="46"/>
      <c r="G561" s="46"/>
      <c r="H561"/>
    </row>
    <row r="562" spans="1:8" ht="14.4" hidden="1" x14ac:dyDescent="0.3">
      <c r="A562"/>
      <c r="B562"/>
      <c r="C562"/>
      <c r="D562" s="46"/>
      <c r="E562" s="46"/>
      <c r="F562" s="46"/>
      <c r="G562" s="46"/>
      <c r="H562"/>
    </row>
    <row r="563" spans="1:8" ht="14.4" hidden="1" x14ac:dyDescent="0.3">
      <c r="A563"/>
      <c r="B563"/>
      <c r="C563"/>
      <c r="D563" s="46"/>
      <c r="E563" s="46"/>
      <c r="F563" s="46"/>
      <c r="G563" s="46"/>
      <c r="H563"/>
    </row>
    <row r="564" spans="1:8" ht="14.4" hidden="1" x14ac:dyDescent="0.3">
      <c r="A564"/>
      <c r="B564"/>
      <c r="C564"/>
      <c r="D564" s="46"/>
      <c r="E564" s="46"/>
      <c r="F564" s="46"/>
      <c r="G564" s="46"/>
      <c r="H564"/>
    </row>
    <row r="565" spans="1:8" ht="14.4" hidden="1" x14ac:dyDescent="0.3">
      <c r="A565"/>
      <c r="B565"/>
      <c r="C565"/>
      <c r="D565" s="46"/>
      <c r="E565" s="46"/>
      <c r="F565" s="46"/>
      <c r="G565" s="46"/>
      <c r="H565"/>
    </row>
    <row r="566" spans="1:8" ht="14.4" hidden="1" x14ac:dyDescent="0.3">
      <c r="A566"/>
      <c r="B566"/>
      <c r="C566"/>
      <c r="D566" s="46"/>
      <c r="E566" s="46"/>
      <c r="F566" s="46"/>
      <c r="G566" s="46"/>
      <c r="H566"/>
    </row>
    <row r="567" spans="1:8" ht="14.4" hidden="1" x14ac:dyDescent="0.3">
      <c r="A567"/>
      <c r="B567"/>
      <c r="C567"/>
      <c r="D567" s="46"/>
      <c r="E567" s="46"/>
      <c r="F567" s="46"/>
      <c r="G567" s="46"/>
      <c r="H567"/>
    </row>
    <row r="568" spans="1:8" ht="14.4" hidden="1" x14ac:dyDescent="0.3">
      <c r="A568"/>
      <c r="B568"/>
      <c r="C568"/>
      <c r="D568" s="46"/>
      <c r="E568" s="46"/>
      <c r="F568" s="46"/>
      <c r="G568" s="46"/>
      <c r="H568"/>
    </row>
    <row r="569" spans="1:8" ht="14.4" hidden="1" x14ac:dyDescent="0.3">
      <c r="A569"/>
      <c r="B569"/>
      <c r="C569"/>
      <c r="D569" s="46"/>
      <c r="E569" s="46"/>
      <c r="F569" s="46"/>
      <c r="G569" s="46"/>
      <c r="H569"/>
    </row>
    <row r="570" spans="1:8" ht="14.4" hidden="1" x14ac:dyDescent="0.3">
      <c r="A570"/>
      <c r="B570"/>
      <c r="C570"/>
      <c r="D570" s="46"/>
      <c r="E570" s="46"/>
      <c r="F570" s="46"/>
      <c r="G570" s="46"/>
      <c r="H570"/>
    </row>
    <row r="571" spans="1:8" ht="14.4" hidden="1" x14ac:dyDescent="0.3">
      <c r="A571"/>
      <c r="B571"/>
      <c r="C571"/>
      <c r="D571" s="46"/>
      <c r="E571" s="46"/>
      <c r="F571" s="46"/>
      <c r="G571" s="46"/>
      <c r="H571"/>
    </row>
    <row r="572" spans="1:8" ht="14.4" hidden="1" x14ac:dyDescent="0.3">
      <c r="A572"/>
      <c r="B572"/>
      <c r="C572"/>
      <c r="D572" s="46"/>
      <c r="E572" s="46"/>
      <c r="F572" s="46"/>
      <c r="G572" s="46"/>
      <c r="H572"/>
    </row>
    <row r="573" spans="1:8" ht="14.4" hidden="1" x14ac:dyDescent="0.3">
      <c r="A573"/>
      <c r="B573"/>
      <c r="C573"/>
      <c r="D573" s="46"/>
      <c r="E573" s="46"/>
      <c r="F573" s="46"/>
      <c r="G573" s="46"/>
      <c r="H573"/>
    </row>
    <row r="574" spans="1:8" ht="14.4" hidden="1" x14ac:dyDescent="0.3">
      <c r="A574"/>
      <c r="B574"/>
      <c r="C574"/>
      <c r="D574" s="46"/>
      <c r="E574" s="46"/>
      <c r="F574" s="46"/>
      <c r="G574" s="46"/>
      <c r="H574"/>
    </row>
    <row r="575" spans="1:8" ht="14.4" hidden="1" x14ac:dyDescent="0.3">
      <c r="A575"/>
      <c r="B575"/>
      <c r="C575"/>
      <c r="D575" s="46"/>
      <c r="E575" s="46"/>
      <c r="F575" s="46"/>
      <c r="G575" s="46"/>
      <c r="H575"/>
    </row>
    <row r="576" spans="1:8" ht="14.4" hidden="1" x14ac:dyDescent="0.3">
      <c r="A576"/>
      <c r="B576"/>
      <c r="C576"/>
      <c r="D576" s="46"/>
      <c r="E576" s="46"/>
      <c r="F576" s="46"/>
      <c r="G576" s="46"/>
      <c r="H576"/>
    </row>
    <row r="577" spans="1:8" ht="14.4" hidden="1" x14ac:dyDescent="0.3">
      <c r="A577"/>
      <c r="B577"/>
      <c r="C577"/>
      <c r="D577" s="46"/>
      <c r="E577" s="46"/>
      <c r="F577" s="46"/>
      <c r="G577" s="46"/>
      <c r="H577"/>
    </row>
    <row r="578" spans="1:8" ht="14.4" hidden="1" x14ac:dyDescent="0.3">
      <c r="A578"/>
      <c r="B578"/>
      <c r="C578"/>
      <c r="D578" s="46"/>
      <c r="E578" s="46"/>
      <c r="F578" s="46"/>
      <c r="G578" s="46"/>
      <c r="H578"/>
    </row>
    <row r="579" spans="1:8" ht="14.4" hidden="1" x14ac:dyDescent="0.3">
      <c r="A579"/>
      <c r="B579"/>
      <c r="C579"/>
      <c r="D579" s="46"/>
      <c r="E579" s="46"/>
      <c r="F579" s="46"/>
      <c r="G579" s="46"/>
      <c r="H579"/>
    </row>
    <row r="580" spans="1:8" ht="14.4" hidden="1" x14ac:dyDescent="0.3">
      <c r="A580"/>
      <c r="B580"/>
      <c r="C580"/>
      <c r="D580" s="46"/>
      <c r="E580" s="46"/>
      <c r="F580" s="46"/>
      <c r="G580" s="46"/>
      <c r="H580"/>
    </row>
    <row r="581" spans="1:8" ht="14.4" hidden="1" x14ac:dyDescent="0.3">
      <c r="A581"/>
      <c r="B581"/>
      <c r="C581"/>
      <c r="D581" s="46"/>
      <c r="E581" s="46"/>
      <c r="F581" s="46"/>
      <c r="G581" s="46"/>
      <c r="H581"/>
    </row>
    <row r="582" spans="1:8" ht="14.4" hidden="1" x14ac:dyDescent="0.3">
      <c r="A582"/>
      <c r="B582"/>
      <c r="C582"/>
      <c r="D582" s="46"/>
      <c r="E582" s="46"/>
      <c r="F582" s="46"/>
      <c r="G582" s="46"/>
      <c r="H582"/>
    </row>
    <row r="583" spans="1:8" ht="14.4" hidden="1" x14ac:dyDescent="0.3">
      <c r="A583"/>
      <c r="B583"/>
      <c r="C583"/>
      <c r="D583" s="46"/>
      <c r="E583" s="46"/>
      <c r="F583" s="46"/>
      <c r="G583" s="46"/>
      <c r="H583"/>
    </row>
    <row r="584" spans="1:8" ht="14.4" hidden="1" x14ac:dyDescent="0.3">
      <c r="A584"/>
      <c r="B584"/>
      <c r="C584"/>
      <c r="D584" s="46"/>
      <c r="E584" s="46"/>
      <c r="F584" s="46"/>
      <c r="G584" s="46"/>
      <c r="H584"/>
    </row>
    <row r="585" spans="1:8" ht="14.4" hidden="1" x14ac:dyDescent="0.3">
      <c r="A585"/>
      <c r="B585"/>
      <c r="C585"/>
      <c r="D585" s="46"/>
      <c r="E585" s="46"/>
      <c r="F585" s="46"/>
      <c r="G585" s="46"/>
      <c r="H585"/>
    </row>
    <row r="586" spans="1:8" ht="14.4" hidden="1" x14ac:dyDescent="0.3">
      <c r="A586"/>
      <c r="B586"/>
      <c r="C586"/>
      <c r="D586" s="46"/>
      <c r="E586" s="46"/>
      <c r="F586" s="46"/>
      <c r="G586" s="46"/>
      <c r="H586"/>
    </row>
    <row r="587" spans="1:8" ht="14.4" hidden="1" x14ac:dyDescent="0.3">
      <c r="A587"/>
      <c r="B587"/>
      <c r="C587"/>
      <c r="D587" s="46"/>
      <c r="E587" s="46"/>
      <c r="F587" s="46"/>
      <c r="G587" s="46"/>
      <c r="H587"/>
    </row>
    <row r="588" spans="1:8" ht="14.4" hidden="1" x14ac:dyDescent="0.3">
      <c r="A588"/>
      <c r="B588"/>
      <c r="C588"/>
      <c r="D588" s="46"/>
      <c r="E588" s="46"/>
      <c r="F588" s="46"/>
      <c r="G588" s="46"/>
      <c r="H588"/>
    </row>
    <row r="589" spans="1:8" ht="14.4" hidden="1" x14ac:dyDescent="0.3">
      <c r="A589"/>
      <c r="B589"/>
      <c r="C589"/>
      <c r="D589" s="46"/>
      <c r="E589" s="46"/>
      <c r="F589" s="46"/>
      <c r="G589" s="46"/>
      <c r="H589"/>
    </row>
    <row r="590" spans="1:8" ht="14.4" hidden="1" x14ac:dyDescent="0.3">
      <c r="A590"/>
      <c r="B590"/>
      <c r="C590"/>
      <c r="D590" s="46"/>
      <c r="E590" s="46"/>
      <c r="F590" s="46"/>
      <c r="G590" s="46"/>
      <c r="H590"/>
    </row>
    <row r="591" spans="1:8" ht="14.4" hidden="1" x14ac:dyDescent="0.3">
      <c r="A591"/>
      <c r="B591"/>
      <c r="C591"/>
      <c r="D591" s="46"/>
      <c r="E591" s="46"/>
      <c r="F591" s="46"/>
      <c r="G591" s="46"/>
      <c r="H591"/>
    </row>
    <row r="592" spans="1:8" ht="14.4" hidden="1" x14ac:dyDescent="0.3">
      <c r="A592"/>
      <c r="B592"/>
      <c r="C592"/>
      <c r="D592" s="46"/>
      <c r="E592" s="46"/>
      <c r="F592" s="46"/>
      <c r="G592" s="46"/>
      <c r="H592"/>
    </row>
    <row r="593" spans="1:8" ht="14.4" hidden="1" x14ac:dyDescent="0.3">
      <c r="A593"/>
      <c r="B593"/>
      <c r="C593"/>
      <c r="D593" s="46"/>
      <c r="E593" s="46"/>
      <c r="F593" s="46"/>
      <c r="G593" s="46"/>
      <c r="H593"/>
    </row>
    <row r="594" spans="1:8" ht="14.4" hidden="1" x14ac:dyDescent="0.3">
      <c r="A594"/>
      <c r="B594"/>
      <c r="C594"/>
      <c r="D594" s="46"/>
      <c r="E594" s="46"/>
      <c r="F594" s="46"/>
      <c r="G594" s="46"/>
      <c r="H594"/>
    </row>
    <row r="595" spans="1:8" ht="14.4" hidden="1" x14ac:dyDescent="0.3">
      <c r="A595"/>
      <c r="B595"/>
      <c r="C595"/>
      <c r="D595" s="46"/>
      <c r="E595" s="46"/>
      <c r="F595" s="46"/>
      <c r="G595" s="46"/>
      <c r="H595"/>
    </row>
    <row r="596" spans="1:8" ht="14.4" hidden="1" x14ac:dyDescent="0.3">
      <c r="A596"/>
      <c r="B596"/>
      <c r="C596"/>
      <c r="D596" s="46"/>
      <c r="E596" s="46"/>
      <c r="F596" s="46"/>
      <c r="G596" s="46"/>
      <c r="H596"/>
    </row>
    <row r="597" spans="1:8" ht="14.4" hidden="1" x14ac:dyDescent="0.3">
      <c r="A597"/>
      <c r="B597"/>
      <c r="C597"/>
      <c r="D597" s="46"/>
      <c r="E597" s="46"/>
      <c r="F597" s="46"/>
      <c r="G597" s="46"/>
      <c r="H597"/>
    </row>
    <row r="598" spans="1:8" ht="14.4" hidden="1" x14ac:dyDescent="0.3">
      <c r="A598"/>
      <c r="B598"/>
      <c r="C598"/>
      <c r="D598" s="46"/>
      <c r="E598" s="46"/>
      <c r="F598" s="46"/>
      <c r="G598" s="46"/>
      <c r="H598"/>
    </row>
    <row r="599" spans="1:8" ht="14.4" hidden="1" x14ac:dyDescent="0.3">
      <c r="A599"/>
      <c r="B599"/>
      <c r="C599"/>
      <c r="D599" s="46"/>
      <c r="E599" s="46"/>
      <c r="F599" s="46"/>
      <c r="G599" s="46"/>
      <c r="H599"/>
    </row>
    <row r="600" spans="1:8" ht="14.4" hidden="1" x14ac:dyDescent="0.3">
      <c r="A600"/>
      <c r="B600"/>
      <c r="C600"/>
      <c r="D600" s="46"/>
      <c r="E600" s="46"/>
      <c r="F600" s="46"/>
      <c r="G600" s="46"/>
      <c r="H600"/>
    </row>
    <row r="601" spans="1:8" ht="14.4" hidden="1" x14ac:dyDescent="0.3">
      <c r="A601"/>
      <c r="B601"/>
      <c r="C601"/>
      <c r="D601" s="46"/>
      <c r="E601" s="46"/>
      <c r="F601" s="46"/>
      <c r="G601" s="46"/>
      <c r="H601"/>
    </row>
    <row r="602" spans="1:8" ht="14.4" hidden="1" x14ac:dyDescent="0.3">
      <c r="A602"/>
      <c r="B602"/>
      <c r="C602"/>
      <c r="D602" s="46"/>
      <c r="E602" s="46"/>
      <c r="F602" s="46"/>
      <c r="G602" s="46"/>
      <c r="H602"/>
    </row>
    <row r="603" spans="1:8" ht="14.4" hidden="1" x14ac:dyDescent="0.3">
      <c r="A603"/>
      <c r="B603"/>
      <c r="C603"/>
      <c r="D603" s="46"/>
      <c r="E603" s="46"/>
      <c r="F603" s="46"/>
      <c r="G603" s="46"/>
      <c r="H603"/>
    </row>
    <row r="604" spans="1:8" ht="14.4" hidden="1" x14ac:dyDescent="0.3">
      <c r="A604"/>
      <c r="B604"/>
      <c r="C604"/>
      <c r="D604" s="46"/>
      <c r="E604" s="46"/>
      <c r="F604" s="46"/>
      <c r="G604" s="46"/>
      <c r="H604"/>
    </row>
    <row r="605" spans="1:8" ht="14.4" hidden="1" x14ac:dyDescent="0.3">
      <c r="A605"/>
      <c r="B605"/>
      <c r="C605"/>
      <c r="D605" s="46"/>
      <c r="E605" s="46"/>
      <c r="F605" s="46"/>
      <c r="G605" s="46"/>
      <c r="H605"/>
    </row>
    <row r="606" spans="1:8" ht="14.4" hidden="1" x14ac:dyDescent="0.3">
      <c r="A606"/>
      <c r="B606"/>
      <c r="C606"/>
      <c r="D606" s="46"/>
      <c r="E606" s="46"/>
      <c r="F606" s="46"/>
      <c r="G606" s="46"/>
      <c r="H606"/>
    </row>
    <row r="607" spans="1:8" ht="14.4" hidden="1" x14ac:dyDescent="0.3">
      <c r="A607"/>
      <c r="B607"/>
      <c r="C607"/>
      <c r="D607" s="46"/>
      <c r="E607" s="46"/>
      <c r="F607" s="46"/>
      <c r="G607" s="46"/>
      <c r="H607"/>
    </row>
    <row r="608" spans="1:8" ht="14.4" hidden="1" x14ac:dyDescent="0.3">
      <c r="A608"/>
      <c r="B608"/>
      <c r="C608"/>
      <c r="D608" s="46"/>
      <c r="E608" s="46"/>
      <c r="F608" s="46"/>
      <c r="G608" s="46"/>
      <c r="H608"/>
    </row>
    <row r="609" spans="1:8" ht="14.4" hidden="1" x14ac:dyDescent="0.3">
      <c r="A609"/>
      <c r="B609"/>
      <c r="C609"/>
      <c r="D609" s="46"/>
      <c r="E609" s="46"/>
      <c r="F609" s="46"/>
      <c r="G609" s="46"/>
      <c r="H609"/>
    </row>
    <row r="610" spans="1:8" ht="14.4" hidden="1" x14ac:dyDescent="0.3">
      <c r="A610"/>
      <c r="B610"/>
      <c r="C610"/>
      <c r="D610" s="46"/>
      <c r="E610" s="46"/>
      <c r="F610" s="46"/>
      <c r="G610" s="46"/>
      <c r="H610"/>
    </row>
    <row r="611" spans="1:8" ht="14.4" hidden="1" x14ac:dyDescent="0.3">
      <c r="A611"/>
      <c r="B611"/>
      <c r="C611"/>
      <c r="H611"/>
    </row>
    <row r="612" spans="1:8" ht="14.4" hidden="1" x14ac:dyDescent="0.3">
      <c r="A612"/>
      <c r="B612"/>
      <c r="C612"/>
      <c r="H612"/>
    </row>
    <row r="613" spans="1:8" ht="14.4" hidden="1" x14ac:dyDescent="0.3">
      <c r="A613"/>
      <c r="B613"/>
      <c r="C613"/>
      <c r="H613"/>
    </row>
    <row r="614" spans="1:8" ht="14.4" hidden="1" x14ac:dyDescent="0.3">
      <c r="A614"/>
      <c r="B614"/>
      <c r="C614"/>
      <c r="H614"/>
    </row>
    <row r="615" spans="1:8" ht="14.4" hidden="1" x14ac:dyDescent="0.3">
      <c r="A615"/>
      <c r="B615"/>
      <c r="C615"/>
      <c r="H615"/>
    </row>
    <row r="616" spans="1:8" ht="14.4" hidden="1" x14ac:dyDescent="0.3">
      <c r="A616"/>
      <c r="B616"/>
      <c r="C616"/>
      <c r="H616"/>
    </row>
    <row r="617" spans="1:8" ht="14.4" hidden="1" x14ac:dyDescent="0.3">
      <c r="A617"/>
      <c r="B617"/>
      <c r="C617"/>
      <c r="D617"/>
      <c r="E617"/>
      <c r="F617"/>
      <c r="G617"/>
      <c r="H617"/>
    </row>
    <row r="618" spans="1:8" ht="14.4" hidden="1" x14ac:dyDescent="0.3">
      <c r="A618"/>
      <c r="B618"/>
      <c r="C618"/>
      <c r="D618"/>
      <c r="E618"/>
      <c r="F618"/>
      <c r="G618"/>
      <c r="H618"/>
    </row>
    <row r="619" spans="1:8" ht="14.4" hidden="1" x14ac:dyDescent="0.3">
      <c r="A619"/>
      <c r="B619"/>
      <c r="C619"/>
      <c r="D619"/>
      <c r="E619"/>
      <c r="F619"/>
      <c r="G619"/>
      <c r="H619"/>
    </row>
    <row r="620" spans="1:8" ht="14.4" hidden="1" x14ac:dyDescent="0.3">
      <c r="A620"/>
      <c r="B620"/>
      <c r="C620"/>
      <c r="D620"/>
      <c r="E620"/>
      <c r="F620"/>
      <c r="G620"/>
      <c r="H620"/>
    </row>
    <row r="621" spans="1:8" ht="14.4" hidden="1" x14ac:dyDescent="0.3">
      <c r="A621"/>
      <c r="B621"/>
      <c r="C621"/>
      <c r="D621"/>
      <c r="E621"/>
      <c r="F621"/>
      <c r="G621"/>
      <c r="H621"/>
    </row>
    <row r="622" spans="1:8" ht="14.4" hidden="1" x14ac:dyDescent="0.3">
      <c r="A622"/>
      <c r="B622"/>
      <c r="C622"/>
      <c r="D622"/>
      <c r="E622"/>
      <c r="F622"/>
      <c r="G622"/>
      <c r="H622"/>
    </row>
    <row r="623" spans="1:8" ht="14.4" hidden="1" x14ac:dyDescent="0.3">
      <c r="A623"/>
      <c r="B623"/>
      <c r="C623"/>
      <c r="D623"/>
      <c r="E623"/>
      <c r="F623"/>
      <c r="G623"/>
      <c r="H623"/>
    </row>
    <row r="624" spans="1:8" ht="14.4" hidden="1" x14ac:dyDescent="0.3">
      <c r="A624"/>
      <c r="B624"/>
      <c r="C624"/>
      <c r="D624"/>
      <c r="E624"/>
      <c r="F624"/>
      <c r="G624"/>
      <c r="H624"/>
    </row>
    <row r="625" spans="1:8" ht="14.4" hidden="1" x14ac:dyDescent="0.3">
      <c r="A625"/>
      <c r="B625"/>
      <c r="C625"/>
      <c r="D625"/>
      <c r="E625"/>
      <c r="F625"/>
      <c r="G625"/>
      <c r="H625"/>
    </row>
    <row r="626" spans="1:8" ht="14.4" hidden="1" x14ac:dyDescent="0.3">
      <c r="A626"/>
      <c r="B626"/>
      <c r="C626"/>
      <c r="D626"/>
      <c r="E626"/>
      <c r="F626"/>
      <c r="G626"/>
      <c r="H626"/>
    </row>
    <row r="627" spans="1:8" ht="14.4" hidden="1" x14ac:dyDescent="0.3">
      <c r="A627"/>
      <c r="B627"/>
      <c r="C627"/>
      <c r="D627"/>
      <c r="E627"/>
      <c r="F627"/>
      <c r="G627"/>
      <c r="H627"/>
    </row>
    <row r="628" spans="1:8" ht="14.4" hidden="1" x14ac:dyDescent="0.3">
      <c r="A628"/>
      <c r="B628"/>
      <c r="C628"/>
      <c r="D628"/>
      <c r="E628"/>
      <c r="F628"/>
      <c r="G628"/>
      <c r="H628"/>
    </row>
    <row r="629" spans="1:8" ht="14.4" hidden="1" x14ac:dyDescent="0.3">
      <c r="A629"/>
      <c r="B629"/>
      <c r="C629"/>
      <c r="D629"/>
      <c r="E629"/>
      <c r="F629"/>
      <c r="G629"/>
      <c r="H629"/>
    </row>
    <row r="630" spans="1:8" ht="14.4" hidden="1" x14ac:dyDescent="0.3">
      <c r="A630"/>
      <c r="B630"/>
      <c r="C630"/>
      <c r="D630"/>
      <c r="E630"/>
      <c r="F630"/>
      <c r="G630"/>
      <c r="H630"/>
    </row>
    <row r="631" spans="1:8" ht="14.4" hidden="1" x14ac:dyDescent="0.3">
      <c r="A631"/>
      <c r="B631"/>
      <c r="C631"/>
      <c r="D631"/>
      <c r="E631"/>
      <c r="F631"/>
      <c r="G631"/>
      <c r="H631"/>
    </row>
    <row r="632" spans="1:8" ht="14.4" hidden="1" x14ac:dyDescent="0.3">
      <c r="A632"/>
      <c r="B632"/>
      <c r="C632"/>
      <c r="D632"/>
      <c r="E632"/>
      <c r="F632"/>
      <c r="G632"/>
      <c r="H632"/>
    </row>
    <row r="633" spans="1:8" ht="14.4" hidden="1" x14ac:dyDescent="0.3">
      <c r="A633"/>
      <c r="B633"/>
      <c r="C633"/>
      <c r="D633"/>
      <c r="E633"/>
      <c r="F633"/>
      <c r="G633"/>
      <c r="H633"/>
    </row>
    <row r="634" spans="1:8" ht="14.4" hidden="1" x14ac:dyDescent="0.3">
      <c r="A634"/>
      <c r="B634"/>
      <c r="C634"/>
      <c r="D634"/>
      <c r="E634"/>
      <c r="F634"/>
      <c r="G634"/>
      <c r="H634"/>
    </row>
    <row r="635" spans="1:8" ht="14.4" hidden="1" x14ac:dyDescent="0.3">
      <c r="A635"/>
      <c r="B635"/>
      <c r="C635"/>
      <c r="D635"/>
      <c r="E635"/>
      <c r="F635"/>
      <c r="G635"/>
      <c r="H635"/>
    </row>
    <row r="636" spans="1:8" ht="14.4" hidden="1" x14ac:dyDescent="0.3">
      <c r="A636"/>
      <c r="B636"/>
      <c r="C636"/>
      <c r="D636"/>
      <c r="E636"/>
      <c r="F636"/>
      <c r="G636"/>
      <c r="H636"/>
    </row>
    <row r="637" spans="1:8" ht="14.4" hidden="1" x14ac:dyDescent="0.3">
      <c r="A637"/>
      <c r="B637"/>
      <c r="C637"/>
      <c r="D637"/>
      <c r="E637"/>
      <c r="F637"/>
      <c r="G637"/>
      <c r="H637"/>
    </row>
    <row r="638" spans="1:8" ht="14.4" hidden="1" x14ac:dyDescent="0.3">
      <c r="A638"/>
      <c r="B638"/>
      <c r="C638"/>
      <c r="D638"/>
      <c r="E638"/>
      <c r="F638"/>
      <c r="G638"/>
      <c r="H638"/>
    </row>
    <row r="639" spans="1:8" ht="14.4" hidden="1" x14ac:dyDescent="0.3">
      <c r="A639"/>
      <c r="B639"/>
      <c r="C639"/>
      <c r="D639"/>
      <c r="E639"/>
      <c r="F639"/>
      <c r="G639"/>
      <c r="H639"/>
    </row>
    <row r="640" spans="1:8" ht="14.4" hidden="1" x14ac:dyDescent="0.3">
      <c r="A640"/>
      <c r="B640"/>
      <c r="C640"/>
      <c r="D640"/>
      <c r="E640"/>
      <c r="F640"/>
      <c r="G640"/>
      <c r="H640"/>
    </row>
    <row r="641" spans="1:8" ht="14.4" hidden="1" x14ac:dyDescent="0.3">
      <c r="A641"/>
      <c r="B641"/>
      <c r="C641"/>
      <c r="D641"/>
      <c r="E641"/>
      <c r="F641"/>
      <c r="G641"/>
      <c r="H641"/>
    </row>
    <row r="642" spans="1:8" ht="14.4" hidden="1" x14ac:dyDescent="0.3">
      <c r="A642"/>
      <c r="B642"/>
      <c r="C642"/>
      <c r="D642"/>
      <c r="E642"/>
      <c r="F642"/>
      <c r="G642"/>
      <c r="H642"/>
    </row>
    <row r="643" spans="1:8" ht="14.4" hidden="1" x14ac:dyDescent="0.3">
      <c r="A643"/>
      <c r="B643"/>
      <c r="C643"/>
      <c r="D643"/>
      <c r="E643"/>
      <c r="F643"/>
      <c r="G643"/>
      <c r="H643"/>
    </row>
    <row r="644" spans="1:8" ht="14.4" hidden="1" x14ac:dyDescent="0.3">
      <c r="A644"/>
      <c r="B644"/>
      <c r="C644"/>
      <c r="D644"/>
      <c r="E644"/>
      <c r="F644"/>
      <c r="G644"/>
      <c r="H644"/>
    </row>
    <row r="645" spans="1:8" ht="14.4" hidden="1" x14ac:dyDescent="0.3">
      <c r="A645"/>
      <c r="B645"/>
      <c r="C645"/>
      <c r="D645"/>
      <c r="E645"/>
      <c r="F645"/>
      <c r="G645"/>
      <c r="H645"/>
    </row>
    <row r="646" spans="1:8" ht="14.4" hidden="1" x14ac:dyDescent="0.3">
      <c r="A646"/>
      <c r="B646"/>
      <c r="C646"/>
      <c r="D646"/>
      <c r="E646"/>
      <c r="F646"/>
      <c r="G646"/>
      <c r="H646"/>
    </row>
    <row r="647" spans="1:8" ht="14.55" hidden="1" customHeight="1" x14ac:dyDescent="0.3">
      <c r="A647"/>
      <c r="B647"/>
      <c r="C647"/>
      <c r="D647"/>
      <c r="E647"/>
      <c r="F647"/>
      <c r="G647"/>
      <c r="H647"/>
    </row>
    <row r="648" spans="1:8" ht="14.55" hidden="1" customHeight="1" x14ac:dyDescent="0.3">
      <c r="A648"/>
      <c r="B648"/>
      <c r="C648"/>
      <c r="D648"/>
      <c r="E648"/>
      <c r="F648"/>
      <c r="G648"/>
      <c r="H648"/>
    </row>
    <row r="649" spans="1:8" ht="14.55" hidden="1" customHeight="1" x14ac:dyDescent="0.3">
      <c r="A649"/>
      <c r="B649"/>
      <c r="C649"/>
      <c r="D649"/>
      <c r="E649"/>
      <c r="F649"/>
      <c r="G649"/>
      <c r="H649"/>
    </row>
    <row r="650" spans="1:8" ht="14.55" hidden="1" customHeight="1" x14ac:dyDescent="0.3">
      <c r="A650"/>
      <c r="B650"/>
      <c r="C650"/>
      <c r="D650"/>
      <c r="E650"/>
      <c r="F650"/>
      <c r="G650"/>
      <c r="H650"/>
    </row>
    <row r="651" spans="1:8" ht="14.55" hidden="1" customHeight="1" x14ac:dyDescent="0.3">
      <c r="A651"/>
      <c r="B651"/>
      <c r="C651"/>
      <c r="D651"/>
      <c r="E651"/>
      <c r="F651"/>
      <c r="G651"/>
      <c r="H651"/>
    </row>
    <row r="652" spans="1:8" ht="14.55" hidden="1" customHeight="1" x14ac:dyDescent="0.3">
      <c r="A652"/>
      <c r="B652"/>
      <c r="C652"/>
      <c r="D652"/>
      <c r="E652"/>
      <c r="F652"/>
      <c r="G652"/>
      <c r="H652"/>
    </row>
    <row r="653" spans="1:8" ht="14.55" hidden="1" customHeight="1" x14ac:dyDescent="0.3">
      <c r="A653"/>
      <c r="B653"/>
      <c r="C653"/>
      <c r="D653"/>
      <c r="E653"/>
      <c r="F653"/>
      <c r="G653"/>
      <c r="H653"/>
    </row>
    <row r="654" spans="1:8" ht="14.55" hidden="1" customHeight="1" x14ac:dyDescent="0.3">
      <c r="A654"/>
      <c r="B654"/>
      <c r="C654"/>
      <c r="D654"/>
      <c r="E654"/>
      <c r="F654"/>
      <c r="G654"/>
      <c r="H654"/>
    </row>
    <row r="655" spans="1:8" ht="14.55" hidden="1" customHeight="1" x14ac:dyDescent="0.3">
      <c r="A655"/>
      <c r="B655"/>
      <c r="C655"/>
      <c r="D655"/>
      <c r="E655"/>
      <c r="F655"/>
      <c r="G655"/>
      <c r="H655"/>
    </row>
    <row r="656" spans="1:8" ht="14.55" hidden="1" customHeight="1" x14ac:dyDescent="0.3">
      <c r="A656"/>
      <c r="B656"/>
      <c r="C656"/>
      <c r="D656"/>
      <c r="E656"/>
      <c r="F656"/>
      <c r="G656"/>
      <c r="H656"/>
    </row>
    <row r="657" spans="1:8" ht="14.55" hidden="1" customHeight="1" x14ac:dyDescent="0.3">
      <c r="A657"/>
      <c r="B657"/>
      <c r="C657"/>
      <c r="D657"/>
      <c r="E657"/>
      <c r="F657"/>
      <c r="G657"/>
      <c r="H657"/>
    </row>
    <row r="658" spans="1:8" ht="14.55" hidden="1" customHeight="1" x14ac:dyDescent="0.3">
      <c r="A658"/>
      <c r="B658"/>
      <c r="C658"/>
      <c r="D658"/>
      <c r="E658"/>
      <c r="F658"/>
      <c r="G658"/>
      <c r="H658"/>
    </row>
    <row r="659" spans="1:8" ht="14.55" hidden="1" customHeight="1" x14ac:dyDescent="0.3">
      <c r="A659"/>
      <c r="B659"/>
      <c r="C659"/>
      <c r="D659"/>
      <c r="E659"/>
      <c r="F659"/>
      <c r="G659"/>
      <c r="H659"/>
    </row>
    <row r="660" spans="1:8" ht="14.55" hidden="1" customHeight="1" x14ac:dyDescent="0.3">
      <c r="A660"/>
      <c r="B660"/>
      <c r="C660"/>
      <c r="D660"/>
      <c r="E660"/>
      <c r="F660"/>
      <c r="G660"/>
      <c r="H660"/>
    </row>
    <row r="661" spans="1:8" ht="14.55" hidden="1" customHeight="1" x14ac:dyDescent="0.3">
      <c r="A661"/>
      <c r="B661"/>
      <c r="C661"/>
      <c r="D661"/>
      <c r="E661"/>
      <c r="F661"/>
      <c r="G661"/>
      <c r="H661"/>
    </row>
    <row r="662" spans="1:8" ht="14.55" hidden="1" customHeight="1" x14ac:dyDescent="0.3">
      <c r="A662"/>
      <c r="B662"/>
      <c r="C662"/>
      <c r="D662"/>
      <c r="E662"/>
      <c r="F662"/>
      <c r="G662"/>
      <c r="H662"/>
    </row>
    <row r="663" spans="1:8" ht="14.55" hidden="1" customHeight="1" x14ac:dyDescent="0.3">
      <c r="A663"/>
      <c r="B663"/>
      <c r="C663"/>
      <c r="D663"/>
      <c r="E663"/>
      <c r="F663"/>
      <c r="G663"/>
      <c r="H663"/>
    </row>
    <row r="664" spans="1:8" ht="14.55" hidden="1" customHeight="1" x14ac:dyDescent="0.3">
      <c r="A664"/>
      <c r="B664"/>
      <c r="C664"/>
      <c r="D664"/>
      <c r="E664"/>
      <c r="F664"/>
      <c r="G664"/>
      <c r="H664"/>
    </row>
    <row r="665" spans="1:8" ht="14.55" hidden="1" customHeight="1" x14ac:dyDescent="0.3">
      <c r="A665"/>
      <c r="B665"/>
      <c r="C665"/>
      <c r="D665"/>
      <c r="E665"/>
      <c r="F665"/>
      <c r="G665"/>
      <c r="H665"/>
    </row>
    <row r="666" spans="1:8" ht="14.55" hidden="1" customHeight="1" x14ac:dyDescent="0.3">
      <c r="A666"/>
      <c r="B666"/>
      <c r="C666"/>
      <c r="D666"/>
      <c r="E666"/>
      <c r="F666"/>
      <c r="G666"/>
      <c r="H666"/>
    </row>
    <row r="667" spans="1:8" ht="14.55" hidden="1" customHeight="1" x14ac:dyDescent="0.3">
      <c r="A667"/>
      <c r="B667"/>
      <c r="C667"/>
      <c r="D667"/>
      <c r="E667"/>
      <c r="F667"/>
      <c r="G667"/>
      <c r="H667"/>
    </row>
    <row r="668" spans="1:8" ht="14.55" hidden="1" customHeight="1" x14ac:dyDescent="0.3">
      <c r="A668"/>
      <c r="B668"/>
      <c r="C668"/>
      <c r="D668"/>
      <c r="E668"/>
      <c r="F668"/>
      <c r="G668"/>
      <c r="H668"/>
    </row>
    <row r="669" spans="1:8" ht="14.55" customHeight="1" x14ac:dyDescent="0.3">
      <c r="A669"/>
      <c r="B669"/>
      <c r="C669"/>
      <c r="D669"/>
      <c r="E669"/>
      <c r="F669"/>
      <c r="G669"/>
      <c r="H669"/>
    </row>
    <row r="670" spans="1:8" ht="14.55" customHeight="1" x14ac:dyDescent="0.3">
      <c r="A670"/>
      <c r="B670"/>
      <c r="C670"/>
      <c r="D670"/>
      <c r="E670"/>
      <c r="F670"/>
      <c r="G670"/>
      <c r="H670"/>
    </row>
    <row r="671" spans="1:8" ht="14.55" customHeight="1" x14ac:dyDescent="0.3">
      <c r="A671"/>
      <c r="B671"/>
      <c r="C671"/>
      <c r="D671"/>
      <c r="E671"/>
      <c r="F671"/>
      <c r="G671"/>
      <c r="H671"/>
    </row>
    <row r="672" spans="1:8" ht="14.55" customHeight="1" x14ac:dyDescent="0.3">
      <c r="A672"/>
      <c r="B672"/>
      <c r="C672"/>
      <c r="D672"/>
      <c r="E672"/>
      <c r="F672"/>
      <c r="G672"/>
      <c r="H672"/>
    </row>
    <row r="673" ht="14.55" customHeight="1" x14ac:dyDescent="0.3"/>
    <row r="674" ht="14.55" customHeight="1" x14ac:dyDescent="0.3"/>
    <row r="675" ht="14.55" customHeight="1" x14ac:dyDescent="0.3"/>
    <row r="676" ht="14.55" customHeight="1" x14ac:dyDescent="0.3"/>
    <row r="677" ht="14.55" customHeight="1" x14ac:dyDescent="0.3"/>
    <row r="678" ht="14.55" customHeight="1" x14ac:dyDescent="0.3"/>
    <row r="679" ht="14.55" customHeight="1" x14ac:dyDescent="0.3"/>
    <row r="680" ht="14.55" customHeight="1" x14ac:dyDescent="0.3"/>
    <row r="681" ht="14.55" customHeight="1" x14ac:dyDescent="0.3"/>
    <row r="682" ht="14.55" customHeight="1" x14ac:dyDescent="0.3"/>
    <row r="683" ht="14.55" customHeight="1" x14ac:dyDescent="0.3"/>
    <row r="684" ht="14.55" customHeight="1" x14ac:dyDescent="0.3"/>
    <row r="685" ht="14.55" customHeight="1" x14ac:dyDescent="0.3"/>
    <row r="686" ht="14.55" customHeight="1" x14ac:dyDescent="0.3"/>
    <row r="687" ht="14.55" customHeight="1" x14ac:dyDescent="0.3"/>
    <row r="688" ht="14.55" customHeight="1" x14ac:dyDescent="0.3"/>
    <row r="689" ht="14.55" customHeight="1" x14ac:dyDescent="0.3"/>
    <row r="690" ht="14.55" customHeight="1" x14ac:dyDescent="0.3"/>
    <row r="691" ht="14.55" customHeight="1" x14ac:dyDescent="0.3"/>
    <row r="692" ht="14.55" customHeight="1" x14ac:dyDescent="0.3"/>
    <row r="693" ht="14.55" customHeight="1" x14ac:dyDescent="0.3"/>
    <row r="694" ht="14.55" customHeight="1" x14ac:dyDescent="0.3"/>
    <row r="695" ht="14.55" customHeight="1" x14ac:dyDescent="0.3"/>
    <row r="696" ht="14.55" customHeight="1" x14ac:dyDescent="0.3"/>
    <row r="697" ht="14.55" customHeight="1" x14ac:dyDescent="0.3"/>
    <row r="698" ht="14.55" customHeight="1" x14ac:dyDescent="0.3"/>
  </sheetData>
  <mergeCells count="2">
    <mergeCell ref="I106:I107"/>
    <mergeCell ref="H126:H128"/>
  </mergeCells>
  <pageMargins left="0.7" right="0.7" top="0.75" bottom="0.75" header="0.3" footer="0.3"/>
  <pageSetup paperSize="9" scale="59" fitToHeight="0" orientation="landscape" r:id="rId1"/>
  <headerFooter differentFirst="1"/>
  <ignoredErrors>
    <ignoredError sqref="D75:F75 D11:G11" formulaRange="1"/>
    <ignoredError sqref="D87:G87 D16:F16 G16 D59:F59 G55" formulaRange="1" unlockedFormula="1"/>
    <ignoredError sqref="D68:F68 D71:F71 D92:G92 D182:F182 D156:F156 D23:G23 E31:G31 D55:F5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M652"/>
  <sheetViews>
    <sheetView showGridLines="0" topLeftCell="B1" zoomScale="70" zoomScaleNormal="70" workbookViewId="0">
      <pane xSplit="2" ySplit="6" topLeftCell="D88" activePane="bottomRight" state="frozen"/>
      <selection activeCell="B1" sqref="B1"/>
      <selection pane="topRight" activeCell="P1" sqref="P1"/>
      <selection pane="bottomLeft" activeCell="B7" sqref="B7"/>
      <selection pane="bottomRight" activeCell="I108" sqref="I108"/>
    </sheetView>
  </sheetViews>
  <sheetFormatPr defaultColWidth="6.33203125" defaultRowHeight="14.4" zeroHeight="1" outlineLevelRow="1" x14ac:dyDescent="0.3"/>
  <cols>
    <col min="1" max="2" width="3.88671875" style="423" customWidth="1"/>
    <col min="3" max="3" width="63.77734375" style="36" customWidth="1"/>
    <col min="4" max="4" width="15.44140625" style="36" customWidth="1"/>
    <col min="5" max="5" width="14.44140625" style="36" customWidth="1"/>
    <col min="6" max="6" width="14.33203125" style="36" bestFit="1" customWidth="1"/>
    <col min="7" max="8" width="14.33203125" style="36" customWidth="1"/>
    <col min="9" max="9" width="65.88671875" style="60" customWidth="1"/>
    <col min="10" max="16384" width="6.33203125" style="36"/>
  </cols>
  <sheetData>
    <row r="1" spans="1:9 16367:16367" s="35" customFormat="1" x14ac:dyDescent="0.3">
      <c r="A1" s="424"/>
      <c r="B1" s="424"/>
      <c r="I1" s="53"/>
    </row>
    <row r="2" spans="1:9 16367:16367" x14ac:dyDescent="0.3">
      <c r="C2" s="35"/>
      <c r="D2" s="35"/>
      <c r="F2" s="514"/>
      <c r="G2" s="514"/>
      <c r="H2" s="35"/>
      <c r="I2" s="381"/>
      <c r="XEM2" s="35"/>
    </row>
    <row r="3" spans="1:9 16367:16367" ht="52.5" customHeight="1" x14ac:dyDescent="0.3">
      <c r="A3" s="424"/>
      <c r="B3" s="424"/>
      <c r="C3" s="372" t="s">
        <v>0</v>
      </c>
      <c r="D3" s="38"/>
      <c r="F3" s="514"/>
      <c r="G3" s="514"/>
      <c r="H3" s="38"/>
      <c r="I3" s="413"/>
      <c r="XEM3" s="35"/>
    </row>
    <row r="4" spans="1:9 16367:16367" x14ac:dyDescent="0.3">
      <c r="A4" s="432"/>
      <c r="B4" s="432"/>
      <c r="C4" s="508"/>
      <c r="D4" s="35"/>
      <c r="F4" s="514"/>
      <c r="G4" s="514"/>
      <c r="H4" s="35"/>
      <c r="I4" s="53"/>
      <c r="XEM4" s="35"/>
    </row>
    <row r="5" spans="1:9 16367:16367" x14ac:dyDescent="0.3">
      <c r="A5" s="444"/>
      <c r="B5" s="444"/>
      <c r="C5" s="508"/>
      <c r="D5" s="35"/>
      <c r="E5" s="35"/>
      <c r="F5" s="35"/>
      <c r="G5" s="35"/>
      <c r="H5" s="35"/>
      <c r="I5" s="53"/>
      <c r="XEM5" s="35"/>
    </row>
    <row r="6" spans="1:9 16367:16367" s="42" customFormat="1" ht="37.049999999999997" customHeight="1" x14ac:dyDescent="0.3">
      <c r="A6" s="39"/>
      <c r="B6" s="39"/>
      <c r="C6" s="39"/>
      <c r="D6" s="40" t="s">
        <v>6</v>
      </c>
      <c r="E6" s="40">
        <v>2019</v>
      </c>
      <c r="F6" s="40">
        <v>2020</v>
      </c>
      <c r="G6" s="40">
        <v>2021</v>
      </c>
      <c r="H6" s="40">
        <v>2022</v>
      </c>
      <c r="I6" s="41" t="s">
        <v>217</v>
      </c>
    </row>
    <row r="7" spans="1:9 16367:16367" x14ac:dyDescent="0.3">
      <c r="I7" s="47"/>
    </row>
    <row r="8" spans="1:9 16367:16367" ht="18" x14ac:dyDescent="0.3">
      <c r="C8" s="383" t="s">
        <v>7</v>
      </c>
      <c r="D8" s="44"/>
      <c r="E8" s="44"/>
      <c r="F8" s="44"/>
      <c r="G8" s="44"/>
      <c r="H8" s="44"/>
      <c r="I8" s="225"/>
    </row>
    <row r="9" spans="1:9 16367:16367" x14ac:dyDescent="0.3">
      <c r="E9" s="515"/>
      <c r="I9" s="47"/>
    </row>
    <row r="10" spans="1:9 16367:16367" x14ac:dyDescent="0.3">
      <c r="C10" s="1" t="s">
        <v>199</v>
      </c>
      <c r="D10" s="32"/>
      <c r="E10" s="32"/>
      <c r="F10" s="32"/>
      <c r="G10" s="425"/>
      <c r="H10" s="425"/>
      <c r="I10" s="453"/>
    </row>
    <row r="11" spans="1:9 16367:16367" x14ac:dyDescent="0.3">
      <c r="A11" s="444"/>
      <c r="B11" s="444"/>
      <c r="C11" s="243" t="s">
        <v>230</v>
      </c>
      <c r="D11" s="400" t="s">
        <v>354</v>
      </c>
      <c r="E11" s="256">
        <f>SUM(E12:E14)</f>
        <v>105228099.04392068</v>
      </c>
      <c r="F11" s="256">
        <f>SUM(F12:F14)</f>
        <v>105012744.18074495</v>
      </c>
      <c r="G11" s="256">
        <f>SUM(G12:G14)</f>
        <v>121492383.95434773</v>
      </c>
      <c r="H11" s="256">
        <f>SUM(H12:H14)</f>
        <v>132971000.91351409</v>
      </c>
      <c r="I11" s="512"/>
    </row>
    <row r="12" spans="1:9 16367:16367" hidden="1" outlineLevel="1" x14ac:dyDescent="0.3">
      <c r="A12" s="444"/>
      <c r="B12" s="444"/>
      <c r="C12" s="401" t="s">
        <v>481</v>
      </c>
      <c r="D12" s="29" t="s">
        <v>354</v>
      </c>
      <c r="E12" s="258">
        <v>8003065.8673777943</v>
      </c>
      <c r="F12" s="258">
        <v>8738597.3357394822</v>
      </c>
      <c r="G12" s="258">
        <v>11252299.806884678</v>
      </c>
      <c r="H12" s="258">
        <v>12857820.163333334</v>
      </c>
      <c r="I12" s="513"/>
    </row>
    <row r="13" spans="1:9 16367:16367" hidden="1" outlineLevel="1" x14ac:dyDescent="0.3">
      <c r="A13" s="444"/>
      <c r="B13" s="444"/>
      <c r="C13" s="401" t="s">
        <v>482</v>
      </c>
      <c r="D13" s="29" t="s">
        <v>354</v>
      </c>
      <c r="E13" s="258">
        <v>96891275.297962368</v>
      </c>
      <c r="F13" s="258">
        <v>95942256.562142521</v>
      </c>
      <c r="G13" s="258">
        <v>109738835.7430543</v>
      </c>
      <c r="H13" s="258">
        <v>119644676.6247192</v>
      </c>
      <c r="I13" s="405"/>
    </row>
    <row r="14" spans="1:9 16367:16367" hidden="1" outlineLevel="1" x14ac:dyDescent="0.3">
      <c r="A14" s="444"/>
      <c r="B14" s="444"/>
      <c r="C14" s="519" t="s">
        <v>483</v>
      </c>
      <c r="D14" s="29" t="s">
        <v>354</v>
      </c>
      <c r="E14" s="258">
        <v>333757.87858052703</v>
      </c>
      <c r="F14" s="258">
        <v>331890.28286294785</v>
      </c>
      <c r="G14" s="258">
        <v>501248.40440874593</v>
      </c>
      <c r="H14" s="258">
        <v>468504.1254615676</v>
      </c>
      <c r="I14" s="405"/>
    </row>
    <row r="15" spans="1:9 16367:16367" collapsed="1" x14ac:dyDescent="0.3">
      <c r="A15" s="424"/>
      <c r="B15" s="424"/>
      <c r="C15" s="234" t="s">
        <v>225</v>
      </c>
      <c r="D15" s="403" t="s">
        <v>354</v>
      </c>
      <c r="E15" s="261">
        <v>0</v>
      </c>
      <c r="F15" s="261">
        <v>0</v>
      </c>
      <c r="G15" s="261">
        <v>48138.06</v>
      </c>
      <c r="H15" s="261">
        <v>102655.42604971306</v>
      </c>
      <c r="I15" s="453"/>
    </row>
    <row r="16" spans="1:9 16367:16367" x14ac:dyDescent="0.3">
      <c r="A16" s="444"/>
      <c r="B16" s="444"/>
      <c r="C16" s="58" t="s">
        <v>231</v>
      </c>
      <c r="D16" s="404" t="s">
        <v>355</v>
      </c>
      <c r="E16" s="262">
        <f>SUM(E17:E19)</f>
        <v>154431.03415701937</v>
      </c>
      <c r="F16" s="262">
        <f>SUM(F17:F19)</f>
        <v>145525.53440613204</v>
      </c>
      <c r="G16" s="262">
        <f>SUM(G17:G19)</f>
        <v>179462.0053362996</v>
      </c>
      <c r="H16" s="262">
        <f>SUM(H17:H19)</f>
        <v>212451.48749045318</v>
      </c>
      <c r="I16"/>
    </row>
    <row r="17" spans="1:9" hidden="1" outlineLevel="1" x14ac:dyDescent="0.3">
      <c r="A17" s="444"/>
      <c r="B17" s="444"/>
      <c r="C17" s="401" t="s">
        <v>484</v>
      </c>
      <c r="D17" s="29" t="s">
        <v>355</v>
      </c>
      <c r="E17" s="258">
        <v>9034.7502174860856</v>
      </c>
      <c r="F17" s="258">
        <v>9814.8861304479415</v>
      </c>
      <c r="G17" s="258">
        <v>13200.061314468221</v>
      </c>
      <c r="H17" s="258">
        <v>11596.597678270773</v>
      </c>
      <c r="I17" s="405"/>
    </row>
    <row r="18" spans="1:9" hidden="1" outlineLevel="1" x14ac:dyDescent="0.3">
      <c r="A18" s="444"/>
      <c r="B18" s="444"/>
      <c r="C18" s="401" t="s">
        <v>485</v>
      </c>
      <c r="D18" s="29" t="s">
        <v>355</v>
      </c>
      <c r="E18" s="258">
        <v>144909.27495396591</v>
      </c>
      <c r="F18" s="258">
        <v>135160.57119796259</v>
      </c>
      <c r="G18" s="258">
        <v>165304.55624420565</v>
      </c>
      <c r="H18" s="258">
        <v>200028.06034385713</v>
      </c>
      <c r="I18" s="405"/>
    </row>
    <row r="19" spans="1:9" hidden="1" outlineLevel="1" x14ac:dyDescent="0.3">
      <c r="A19" s="444"/>
      <c r="B19" s="444"/>
      <c r="C19" s="402" t="s">
        <v>486</v>
      </c>
      <c r="D19" s="71" t="s">
        <v>355</v>
      </c>
      <c r="E19" s="260">
        <v>487.0089855673578</v>
      </c>
      <c r="F19" s="260">
        <v>550.07707772151628</v>
      </c>
      <c r="G19" s="260">
        <v>957.38777762571988</v>
      </c>
      <c r="H19" s="260">
        <v>826.82946832526295</v>
      </c>
      <c r="I19" s="405"/>
    </row>
    <row r="20" spans="1:9" collapsed="1" x14ac:dyDescent="0.3">
      <c r="A20" s="444"/>
      <c r="B20" s="444"/>
      <c r="C20" s="240" t="s">
        <v>198</v>
      </c>
      <c r="D20" s="403" t="s">
        <v>355</v>
      </c>
      <c r="E20" s="261">
        <v>229.866080305927</v>
      </c>
      <c r="F20" s="261">
        <v>788.69254000000001</v>
      </c>
      <c r="G20" s="457">
        <v>1219.5273999999999</v>
      </c>
      <c r="H20" s="457">
        <v>1589.1241184816211</v>
      </c>
      <c r="I20" s="453"/>
    </row>
    <row r="21" spans="1:9" x14ac:dyDescent="0.3">
      <c r="E21" s="46"/>
      <c r="F21" s="46"/>
      <c r="G21" s="46"/>
      <c r="H21" s="46"/>
      <c r="I21" s="224"/>
    </row>
    <row r="22" spans="1:9" x14ac:dyDescent="0.3">
      <c r="C22" s="458" t="s">
        <v>200</v>
      </c>
      <c r="D22" s="425"/>
      <c r="E22" s="425"/>
      <c r="F22" s="425"/>
      <c r="G22" s="425"/>
      <c r="H22" s="425"/>
      <c r="I22" s="453"/>
    </row>
    <row r="23" spans="1:9" x14ac:dyDescent="0.3">
      <c r="A23" s="444"/>
      <c r="B23" s="444"/>
      <c r="C23" s="459" t="s">
        <v>195</v>
      </c>
      <c r="D23" s="460" t="s">
        <v>193</v>
      </c>
      <c r="E23" s="461">
        <f>E24+E25</f>
        <v>773077</v>
      </c>
      <c r="F23" s="461">
        <f t="shared" ref="F23" si="0">F24+F25</f>
        <v>964895.1</v>
      </c>
      <c r="G23" s="461">
        <f>G24+G25</f>
        <v>900189.84</v>
      </c>
      <c r="H23" s="461">
        <f>H24+H25</f>
        <v>437991.44</v>
      </c>
      <c r="I23" s="405"/>
    </row>
    <row r="24" spans="1:9" ht="13.8" hidden="1" customHeight="1" outlineLevel="1" x14ac:dyDescent="0.3">
      <c r="A24" s="444"/>
      <c r="B24" s="444"/>
      <c r="C24" s="401" t="s">
        <v>196</v>
      </c>
      <c r="D24" s="7" t="s">
        <v>193</v>
      </c>
      <c r="E24" s="433">
        <v>773077</v>
      </c>
      <c r="F24" s="433">
        <v>866684.1</v>
      </c>
      <c r="G24" s="433">
        <v>886904.64</v>
      </c>
      <c r="H24" s="433">
        <v>427000</v>
      </c>
      <c r="I24" s="405"/>
    </row>
    <row r="25" spans="1:9" ht="13.8" hidden="1" outlineLevel="1" x14ac:dyDescent="0.3">
      <c r="A25" s="435"/>
      <c r="B25" s="435"/>
      <c r="C25" s="384" t="s">
        <v>382</v>
      </c>
      <c r="D25" s="68" t="s">
        <v>193</v>
      </c>
      <c r="E25" s="434">
        <v>0</v>
      </c>
      <c r="F25" s="434">
        <v>98211</v>
      </c>
      <c r="G25" s="434">
        <v>13285.2</v>
      </c>
      <c r="H25" s="434">
        <v>10991.44</v>
      </c>
      <c r="I25" s="61"/>
    </row>
    <row r="26" spans="1:9" collapsed="1" x14ac:dyDescent="0.3">
      <c r="A26" s="444"/>
      <c r="B26" s="444"/>
      <c r="C26" s="240" t="s">
        <v>197</v>
      </c>
      <c r="D26" s="462" t="s">
        <v>191</v>
      </c>
      <c r="E26" s="463">
        <v>0</v>
      </c>
      <c r="F26" s="463">
        <v>0</v>
      </c>
      <c r="G26" s="463">
        <v>142878.72999999998</v>
      </c>
      <c r="H26" s="463">
        <f>SUM([1]Топливо!$G$10,[1]Топливо!$G$15)</f>
        <v>196712.8790451808</v>
      </c>
      <c r="I26" s="61"/>
    </row>
    <row r="27" spans="1:9" x14ac:dyDescent="0.3">
      <c r="C27" s="35"/>
      <c r="D27" s="7"/>
      <c r="E27" s="24"/>
      <c r="F27" s="7"/>
      <c r="G27" s="7"/>
      <c r="H27" s="7"/>
      <c r="I27" s="224"/>
    </row>
    <row r="28" spans="1:9" x14ac:dyDescent="0.3">
      <c r="C28" s="458" t="s">
        <v>224</v>
      </c>
      <c r="D28" s="425"/>
      <c r="E28" s="425"/>
      <c r="F28" s="425"/>
      <c r="G28" s="425"/>
      <c r="H28" s="425"/>
      <c r="I28" s="453"/>
    </row>
    <row r="29" spans="1:9" x14ac:dyDescent="0.3">
      <c r="A29" s="444"/>
      <c r="B29" s="444"/>
      <c r="C29" s="398" t="s">
        <v>226</v>
      </c>
      <c r="D29" s="404" t="s">
        <v>228</v>
      </c>
      <c r="E29" s="297" t="s">
        <v>24</v>
      </c>
      <c r="F29" s="461">
        <v>3080</v>
      </c>
      <c r="G29" s="461">
        <v>3299</v>
      </c>
      <c r="H29" s="461">
        <v>2606.1878086891866</v>
      </c>
      <c r="I29" s="61"/>
    </row>
    <row r="30" spans="1:9" x14ac:dyDescent="0.3">
      <c r="A30" s="444"/>
      <c r="B30" s="444"/>
      <c r="C30" s="397" t="s">
        <v>227</v>
      </c>
      <c r="D30" s="403" t="s">
        <v>228</v>
      </c>
      <c r="E30" s="298" t="s">
        <v>24</v>
      </c>
      <c r="F30" s="464">
        <v>88761</v>
      </c>
      <c r="G30" s="464">
        <v>106608.23168069887</v>
      </c>
      <c r="H30" s="464">
        <v>118400.95722563649</v>
      </c>
      <c r="I30" s="405"/>
    </row>
    <row r="31" spans="1:9" ht="13.8" x14ac:dyDescent="0.3">
      <c r="A31" s="435"/>
      <c r="B31" s="435"/>
      <c r="C31" s="396" t="s">
        <v>433</v>
      </c>
      <c r="D31" s="400" t="s">
        <v>228</v>
      </c>
      <c r="E31" s="455" t="s">
        <v>24</v>
      </c>
      <c r="F31" s="461">
        <f>SUM(F32:F41)</f>
        <v>2091632.3216687115</v>
      </c>
      <c r="G31" s="461">
        <f>SUM(G32:G41)</f>
        <v>2413290.2476764312</v>
      </c>
      <c r="H31" s="461">
        <f>SUM(H32:H41)</f>
        <v>2759635.974744414</v>
      </c>
      <c r="I31" s="405"/>
    </row>
    <row r="32" spans="1:9" ht="13.8" hidden="1" outlineLevel="1" x14ac:dyDescent="0.3">
      <c r="A32" s="435"/>
      <c r="B32" s="435"/>
      <c r="C32" s="454" t="s">
        <v>494</v>
      </c>
      <c r="D32" s="29" t="s">
        <v>228</v>
      </c>
      <c r="E32" s="257" t="s">
        <v>24</v>
      </c>
      <c r="F32" s="433">
        <v>1067684.5024120177</v>
      </c>
      <c r="G32" s="433">
        <v>1255547.5576618803</v>
      </c>
      <c r="H32" s="433">
        <v>1628587.5463615381</v>
      </c>
      <c r="I32" s="224"/>
    </row>
    <row r="33" spans="1:9" ht="13.8" hidden="1" outlineLevel="1" x14ac:dyDescent="0.3">
      <c r="A33" s="435"/>
      <c r="B33" s="435"/>
      <c r="C33" s="454" t="s">
        <v>495</v>
      </c>
      <c r="D33" s="46" t="s">
        <v>228</v>
      </c>
      <c r="E33" s="257" t="s">
        <v>24</v>
      </c>
      <c r="F33" s="433">
        <v>27039.686537331738</v>
      </c>
      <c r="G33" s="433">
        <v>35947.76871600801</v>
      </c>
      <c r="H33" s="433">
        <v>42757.929657639572</v>
      </c>
      <c r="I33" s="224"/>
    </row>
    <row r="34" spans="1:9" ht="13.8" hidden="1" outlineLevel="1" x14ac:dyDescent="0.3">
      <c r="A34" s="435"/>
      <c r="B34" s="435"/>
      <c r="C34" s="454" t="s">
        <v>496</v>
      </c>
      <c r="D34" s="29" t="s">
        <v>228</v>
      </c>
      <c r="E34" s="257" t="s">
        <v>24</v>
      </c>
      <c r="F34" s="433">
        <v>15232.126626587049</v>
      </c>
      <c r="G34" s="433">
        <v>23605.142516463042</v>
      </c>
      <c r="H34" s="433">
        <v>25947.118848718339</v>
      </c>
      <c r="I34" s="224"/>
    </row>
    <row r="35" spans="1:9" ht="13.8" hidden="1" outlineLevel="1" x14ac:dyDescent="0.3">
      <c r="A35" s="435"/>
      <c r="B35" s="435"/>
      <c r="C35" s="454" t="s">
        <v>497</v>
      </c>
      <c r="D35" s="29" t="s">
        <v>228</v>
      </c>
      <c r="E35" s="257" t="s">
        <v>24</v>
      </c>
      <c r="F35" s="433">
        <v>63796.546901557565</v>
      </c>
      <c r="G35" s="433">
        <v>68164.929246520158</v>
      </c>
      <c r="H35" s="433">
        <v>61626.113181351102</v>
      </c>
      <c r="I35" s="224"/>
    </row>
    <row r="36" spans="1:9" ht="13.8" hidden="1" outlineLevel="1" x14ac:dyDescent="0.3">
      <c r="A36" s="435"/>
      <c r="B36" s="435"/>
      <c r="C36" s="454" t="s">
        <v>498</v>
      </c>
      <c r="D36" s="29" t="s">
        <v>228</v>
      </c>
      <c r="E36" s="257" t="s">
        <v>24</v>
      </c>
      <c r="F36" s="433">
        <v>65030.121516609135</v>
      </c>
      <c r="G36" s="433">
        <v>57648.350222735156</v>
      </c>
      <c r="H36" s="433">
        <v>66042.824692339811</v>
      </c>
      <c r="I36" s="224"/>
    </row>
    <row r="37" spans="1:9" ht="13.8" hidden="1" outlineLevel="1" x14ac:dyDescent="0.3">
      <c r="A37" s="435"/>
      <c r="B37" s="435"/>
      <c r="C37" s="454" t="s">
        <v>499</v>
      </c>
      <c r="D37" s="29" t="s">
        <v>228</v>
      </c>
      <c r="E37" s="257" t="s">
        <v>24</v>
      </c>
      <c r="F37" s="433">
        <v>468.76207953685952</v>
      </c>
      <c r="G37" s="433">
        <v>935.60161601715663</v>
      </c>
      <c r="H37" s="433">
        <v>997.53299164548389</v>
      </c>
      <c r="I37" s="224"/>
    </row>
    <row r="38" spans="1:9" ht="13.8" hidden="1" outlineLevel="1" x14ac:dyDescent="0.3">
      <c r="A38" s="435"/>
      <c r="B38" s="435"/>
      <c r="C38" s="454" t="s">
        <v>500</v>
      </c>
      <c r="D38" s="29" t="s">
        <v>228</v>
      </c>
      <c r="E38" s="257" t="s">
        <v>24</v>
      </c>
      <c r="F38" s="433">
        <v>13164.374475253408</v>
      </c>
      <c r="G38" s="433">
        <v>13711.031990779205</v>
      </c>
      <c r="H38" s="433">
        <v>17945.939364382582</v>
      </c>
      <c r="I38" s="224"/>
    </row>
    <row r="39" spans="1:9" ht="13.8" hidden="1" outlineLevel="1" x14ac:dyDescent="0.3">
      <c r="A39" s="435"/>
      <c r="B39" s="435"/>
      <c r="C39" s="454" t="s">
        <v>501</v>
      </c>
      <c r="D39" s="29" t="s">
        <v>228</v>
      </c>
      <c r="E39" s="257" t="s">
        <v>24</v>
      </c>
      <c r="F39" s="433">
        <v>89.94513757337603</v>
      </c>
      <c r="G39" s="433">
        <v>198.75442560000002</v>
      </c>
      <c r="H39" s="433">
        <v>605.85096966000015</v>
      </c>
      <c r="I39" s="224"/>
    </row>
    <row r="40" spans="1:9" ht="13.8" hidden="1" outlineLevel="1" x14ac:dyDescent="0.3">
      <c r="A40" s="435"/>
      <c r="B40" s="435"/>
      <c r="C40" s="454" t="s">
        <v>502</v>
      </c>
      <c r="D40" s="29" t="s">
        <v>228</v>
      </c>
      <c r="E40" s="257" t="s">
        <v>24</v>
      </c>
      <c r="F40" s="433">
        <v>738904.26246999996</v>
      </c>
      <c r="G40" s="433">
        <v>848733.40388000011</v>
      </c>
      <c r="H40" s="433">
        <v>792850.78047000011</v>
      </c>
      <c r="I40" s="224"/>
    </row>
    <row r="41" spans="1:9" ht="13.8" hidden="1" outlineLevel="1" x14ac:dyDescent="0.3">
      <c r="A41" s="435"/>
      <c r="B41" s="435"/>
      <c r="C41" s="456" t="s">
        <v>503</v>
      </c>
      <c r="D41" s="71" t="s">
        <v>228</v>
      </c>
      <c r="E41" s="259" t="s">
        <v>24</v>
      </c>
      <c r="F41" s="434">
        <v>100221.99351224456</v>
      </c>
      <c r="G41" s="434">
        <v>108797.70740042799</v>
      </c>
      <c r="H41" s="434">
        <v>122274.33820713869</v>
      </c>
      <c r="I41" s="224"/>
    </row>
    <row r="42" spans="1:9" collapsed="1" x14ac:dyDescent="0.3">
      <c r="D42" s="46"/>
      <c r="E42" s="417"/>
      <c r="F42" s="46"/>
      <c r="G42" s="516"/>
      <c r="H42" s="46"/>
      <c r="I42" s="224"/>
    </row>
    <row r="43" spans="1:9" x14ac:dyDescent="0.3">
      <c r="A43" s="424"/>
      <c r="B43" s="424"/>
      <c r="C43" s="458" t="s">
        <v>185</v>
      </c>
      <c r="D43" s="425"/>
      <c r="E43" s="425"/>
      <c r="F43" s="425"/>
      <c r="G43" s="425"/>
      <c r="H43" s="425"/>
      <c r="I43" s="407"/>
    </row>
    <row r="44" spans="1:9" x14ac:dyDescent="0.3">
      <c r="A44" s="444"/>
      <c r="B44" s="444"/>
      <c r="C44" s="473" t="s">
        <v>186</v>
      </c>
      <c r="D44" s="474" t="s">
        <v>238</v>
      </c>
      <c r="E44" s="475">
        <f>SUM(E45:E46)</f>
        <v>139743.06697249151</v>
      </c>
      <c r="F44" s="475">
        <f>SUM(F45:F46)</f>
        <v>158477.30926529568</v>
      </c>
      <c r="G44" s="475">
        <f>SUM(G45:G46)</f>
        <v>141957.66346187604</v>
      </c>
      <c r="H44" s="475">
        <f>SUM(H45:H46)</f>
        <v>168353.91886814267</v>
      </c>
      <c r="I44" s="224"/>
    </row>
    <row r="45" spans="1:9" x14ac:dyDescent="0.3">
      <c r="A45" s="424"/>
      <c r="B45" s="424"/>
      <c r="C45" s="385" t="s">
        <v>187</v>
      </c>
      <c r="D45" s="55" t="s">
        <v>238</v>
      </c>
      <c r="E45" s="293">
        <v>121428.26899218971</v>
      </c>
      <c r="F45" s="293">
        <v>140208.22655189526</v>
      </c>
      <c r="G45" s="293">
        <v>121439.93115238135</v>
      </c>
      <c r="H45" s="293">
        <v>139050.45389736924</v>
      </c>
      <c r="I45" s="224"/>
    </row>
    <row r="46" spans="1:9" x14ac:dyDescent="0.3">
      <c r="A46" s="444"/>
      <c r="B46" s="444"/>
      <c r="C46" s="385" t="s">
        <v>417</v>
      </c>
      <c r="D46" s="55" t="s">
        <v>238</v>
      </c>
      <c r="E46" s="293">
        <f>SUM(E47:E49)</f>
        <v>18314.797980301792</v>
      </c>
      <c r="F46" s="293">
        <f t="shared" ref="F46:H46" si="1">SUM(F47:F49)</f>
        <v>18269.08271340041</v>
      </c>
      <c r="G46" s="293">
        <f t="shared" si="1"/>
        <v>20517.732309494702</v>
      </c>
      <c r="H46" s="293">
        <f t="shared" si="1"/>
        <v>29303.464970773439</v>
      </c>
    </row>
    <row r="47" spans="1:9" x14ac:dyDescent="0.3">
      <c r="A47" s="424"/>
      <c r="B47" s="424"/>
      <c r="C47" s="426" t="s">
        <v>188</v>
      </c>
      <c r="D47" s="55" t="s">
        <v>238</v>
      </c>
      <c r="E47" s="293">
        <v>16155.6</v>
      </c>
      <c r="F47" s="293">
        <v>15928</v>
      </c>
      <c r="G47" s="293">
        <v>17581.457999999999</v>
      </c>
      <c r="H47" s="293">
        <v>24939.208999999999</v>
      </c>
      <c r="I47" s="224"/>
    </row>
    <row r="48" spans="1:9" x14ac:dyDescent="0.3">
      <c r="C48" s="426" t="s">
        <v>189</v>
      </c>
      <c r="D48" s="55" t="s">
        <v>238</v>
      </c>
      <c r="E48" s="293">
        <v>1289.7</v>
      </c>
      <c r="F48" s="293">
        <v>1424</v>
      </c>
      <c r="G48" s="293">
        <v>1829.2809999999999</v>
      </c>
      <c r="H48" s="293">
        <v>3296.5800000000004</v>
      </c>
      <c r="I48" s="224"/>
    </row>
    <row r="49" spans="1:9" ht="13.8" x14ac:dyDescent="0.3">
      <c r="A49" s="435"/>
      <c r="B49" s="435"/>
      <c r="C49" s="430" t="s">
        <v>401</v>
      </c>
      <c r="D49" s="87" t="s">
        <v>238</v>
      </c>
      <c r="E49" s="292">
        <v>869.49798030179329</v>
      </c>
      <c r="F49" s="292">
        <v>917.08271340041063</v>
      </c>
      <c r="G49" s="292">
        <v>1106.9933094947037</v>
      </c>
      <c r="H49" s="292">
        <v>1067.6759707734377</v>
      </c>
      <c r="I49" s="224"/>
    </row>
    <row r="50" spans="1:9" ht="13.8" x14ac:dyDescent="0.3">
      <c r="A50" s="435"/>
      <c r="B50" s="435"/>
      <c r="C50" s="465" t="s">
        <v>423</v>
      </c>
      <c r="D50" s="466" t="s">
        <v>238</v>
      </c>
      <c r="E50" s="467">
        <f>E48+E47</f>
        <v>17445.3</v>
      </c>
      <c r="F50" s="467">
        <f t="shared" ref="F50:H50" si="2">F48+F47</f>
        <v>17352</v>
      </c>
      <c r="G50" s="467">
        <f t="shared" si="2"/>
        <v>19410.738999999998</v>
      </c>
      <c r="H50" s="467">
        <f t="shared" si="2"/>
        <v>28235.789000000001</v>
      </c>
      <c r="I50" s="449"/>
    </row>
    <row r="51" spans="1:9" x14ac:dyDescent="0.3">
      <c r="A51" s="424"/>
      <c r="B51" s="424"/>
      <c r="C51" s="54"/>
      <c r="D51" s="55"/>
      <c r="E51" s="268"/>
      <c r="F51" s="268"/>
      <c r="G51" s="268"/>
      <c r="H51" s="268"/>
      <c r="I51" s="224"/>
    </row>
    <row r="52" spans="1:9" ht="18" x14ac:dyDescent="0.3">
      <c r="A52" s="424"/>
      <c r="B52" s="424"/>
      <c r="C52" s="383" t="s">
        <v>8</v>
      </c>
      <c r="D52" s="49"/>
      <c r="E52" s="418"/>
      <c r="F52" s="418"/>
      <c r="G52" s="418"/>
      <c r="H52" s="418"/>
      <c r="I52" s="408"/>
    </row>
    <row r="53" spans="1:9" s="43" customFormat="1" x14ac:dyDescent="0.3">
      <c r="A53" s="424"/>
      <c r="B53" s="424"/>
      <c r="C53" s="51"/>
      <c r="D53" s="50"/>
      <c r="E53" s="419"/>
      <c r="F53" s="419"/>
      <c r="G53" s="419"/>
      <c r="H53" s="419"/>
      <c r="I53" s="408"/>
    </row>
    <row r="54" spans="1:9" x14ac:dyDescent="0.3">
      <c r="A54" s="424"/>
      <c r="B54" s="424"/>
      <c r="C54" s="1" t="s">
        <v>69</v>
      </c>
      <c r="D54" s="1"/>
      <c r="E54" s="32"/>
      <c r="F54" s="32"/>
      <c r="G54" s="32"/>
      <c r="H54" s="32"/>
      <c r="I54" s="407"/>
    </row>
    <row r="55" spans="1:9" ht="41.4" x14ac:dyDescent="0.3">
      <c r="A55" s="424"/>
      <c r="B55" s="424"/>
      <c r="C55" s="469" t="s">
        <v>346</v>
      </c>
      <c r="D55" s="400" t="s">
        <v>23</v>
      </c>
      <c r="E55" s="471">
        <f>SUM(E56:E58)</f>
        <v>25064.3485714286</v>
      </c>
      <c r="F55" s="471">
        <f>SUM(F56:F58)</f>
        <v>31970.099065750193</v>
      </c>
      <c r="G55" s="471">
        <f>SUM(G56:G58)</f>
        <v>33043.780484527444</v>
      </c>
      <c r="H55" s="471">
        <f>SUM(H56:H58)</f>
        <v>39013.089848843811</v>
      </c>
      <c r="I55" s="409" t="s">
        <v>517</v>
      </c>
    </row>
    <row r="56" spans="1:9" hidden="1" outlineLevel="1" x14ac:dyDescent="0.3">
      <c r="A56" s="424"/>
      <c r="B56" s="424"/>
      <c r="C56" s="362" t="s">
        <v>314</v>
      </c>
      <c r="D56" s="29" t="s">
        <v>23</v>
      </c>
      <c r="E56" s="9">
        <v>935.29382488479246</v>
      </c>
      <c r="F56" s="9">
        <v>1356.2776308831305</v>
      </c>
      <c r="G56" s="9">
        <v>1507.18992206649</v>
      </c>
      <c r="H56" s="9">
        <v>1738.7175162894878</v>
      </c>
      <c r="I56" s="409"/>
    </row>
    <row r="57" spans="1:9" hidden="1" outlineLevel="1" x14ac:dyDescent="0.3">
      <c r="A57" s="424"/>
      <c r="B57" s="424"/>
      <c r="C57" s="362" t="s">
        <v>255</v>
      </c>
      <c r="D57" s="29" t="s">
        <v>23</v>
      </c>
      <c r="E57" s="9">
        <v>21827.054746543807</v>
      </c>
      <c r="F57" s="9">
        <v>28105.434338092869</v>
      </c>
      <c r="G57" s="9">
        <v>28937.454867376469</v>
      </c>
      <c r="H57" s="9">
        <v>34444.72564156611</v>
      </c>
      <c r="I57" s="409"/>
    </row>
    <row r="58" spans="1:9" hidden="1" outlineLevel="1" x14ac:dyDescent="0.3">
      <c r="A58" s="424"/>
      <c r="B58" s="424"/>
      <c r="C58" s="373" t="s">
        <v>256</v>
      </c>
      <c r="D58" s="71" t="s">
        <v>23</v>
      </c>
      <c r="E58" s="92">
        <v>2302</v>
      </c>
      <c r="F58" s="92">
        <v>2508.3870967741932</v>
      </c>
      <c r="G58" s="92">
        <v>2599.1356950844838</v>
      </c>
      <c r="H58" s="92">
        <v>2829.6466909882151</v>
      </c>
      <c r="I58" s="409"/>
    </row>
    <row r="59" spans="1:9" ht="55.2" collapsed="1" x14ac:dyDescent="0.3">
      <c r="A59" s="424"/>
      <c r="B59" s="424"/>
      <c r="C59" s="470" t="s">
        <v>351</v>
      </c>
      <c r="D59" s="400" t="s">
        <v>23</v>
      </c>
      <c r="E59" s="471">
        <f>SUM(E60:E62)</f>
        <v>14798</v>
      </c>
      <c r="F59" s="471">
        <f>SUM(F60:F62)</f>
        <v>16971</v>
      </c>
      <c r="G59" s="471">
        <f>SUM(G60:G62)</f>
        <v>17659</v>
      </c>
      <c r="H59" s="471">
        <v>23723</v>
      </c>
      <c r="I59" s="410" t="s">
        <v>514</v>
      </c>
    </row>
    <row r="60" spans="1:9" hidden="1" outlineLevel="1" x14ac:dyDescent="0.3">
      <c r="A60" s="424"/>
      <c r="B60" s="424"/>
      <c r="C60" s="362" t="s">
        <v>314</v>
      </c>
      <c r="D60" s="29" t="s">
        <v>23</v>
      </c>
      <c r="E60" s="9">
        <v>958</v>
      </c>
      <c r="F60" s="9">
        <v>1196</v>
      </c>
      <c r="G60" s="9">
        <v>1405</v>
      </c>
      <c r="H60" s="9">
        <v>1574</v>
      </c>
      <c r="I60" s="410"/>
    </row>
    <row r="61" spans="1:9" hidden="1" outlineLevel="1" x14ac:dyDescent="0.3">
      <c r="A61" s="424"/>
      <c r="B61" s="424"/>
      <c r="C61" s="362" t="s">
        <v>255</v>
      </c>
      <c r="D61" s="29" t="s">
        <v>23</v>
      </c>
      <c r="E61" s="9">
        <v>13138</v>
      </c>
      <c r="F61" s="9">
        <v>15027</v>
      </c>
      <c r="G61" s="9">
        <v>15405</v>
      </c>
      <c r="H61" s="9">
        <v>21315</v>
      </c>
      <c r="I61" s="410"/>
    </row>
    <row r="62" spans="1:9" hidden="1" outlineLevel="1" x14ac:dyDescent="0.3">
      <c r="A62" s="424"/>
      <c r="B62" s="424"/>
      <c r="C62" s="362" t="s">
        <v>256</v>
      </c>
      <c r="D62" s="29" t="s">
        <v>23</v>
      </c>
      <c r="E62" s="9">
        <v>702</v>
      </c>
      <c r="F62" s="9">
        <v>748</v>
      </c>
      <c r="G62" s="9">
        <v>849</v>
      </c>
      <c r="H62" s="9">
        <v>834</v>
      </c>
      <c r="I62" s="410"/>
    </row>
    <row r="63" spans="1:9" collapsed="1" x14ac:dyDescent="0.3">
      <c r="A63" s="424"/>
      <c r="B63" s="424"/>
      <c r="C63" s="469" t="s">
        <v>445</v>
      </c>
      <c r="D63" s="400" t="s">
        <v>23</v>
      </c>
      <c r="E63" s="471">
        <v>14764</v>
      </c>
      <c r="F63" s="471">
        <v>16936</v>
      </c>
      <c r="G63" s="475">
        <v>17633</v>
      </c>
      <c r="H63" s="475">
        <v>23659</v>
      </c>
      <c r="I63" s="409"/>
    </row>
    <row r="64" spans="1:9" ht="13.8" hidden="1" outlineLevel="1" x14ac:dyDescent="0.3">
      <c r="A64" s="435"/>
      <c r="B64" s="435"/>
      <c r="C64" s="472" t="s">
        <v>314</v>
      </c>
      <c r="D64" s="29" t="s">
        <v>23</v>
      </c>
      <c r="E64" s="9">
        <v>936</v>
      </c>
      <c r="F64" s="9">
        <v>1184</v>
      </c>
      <c r="G64" s="9">
        <v>1401</v>
      </c>
      <c r="H64" s="9">
        <v>1561</v>
      </c>
      <c r="I64" s="409"/>
    </row>
    <row r="65" spans="1:9" ht="13.8" hidden="1" outlineLevel="1" x14ac:dyDescent="0.3">
      <c r="A65" s="435"/>
      <c r="B65" s="435"/>
      <c r="C65" s="472" t="s">
        <v>255</v>
      </c>
      <c r="D65" s="29" t="s">
        <v>23</v>
      </c>
      <c r="E65" s="9">
        <v>13128</v>
      </c>
      <c r="F65" s="9">
        <v>15009</v>
      </c>
      <c r="G65" s="9">
        <v>15386</v>
      </c>
      <c r="H65" s="9">
        <v>21275</v>
      </c>
      <c r="I65" s="409"/>
    </row>
    <row r="66" spans="1:9" ht="13.8" hidden="1" outlineLevel="1" x14ac:dyDescent="0.3">
      <c r="A66" s="435"/>
      <c r="B66" s="435"/>
      <c r="C66" s="472" t="s">
        <v>256</v>
      </c>
      <c r="D66" s="29" t="s">
        <v>23</v>
      </c>
      <c r="E66" s="9">
        <v>700</v>
      </c>
      <c r="F66" s="9">
        <v>743</v>
      </c>
      <c r="G66" s="9">
        <v>846</v>
      </c>
      <c r="H66" s="9">
        <v>823</v>
      </c>
      <c r="I66" s="409"/>
    </row>
    <row r="67" spans="1:9" ht="55.2" collapsed="1" x14ac:dyDescent="0.3">
      <c r="A67" s="424"/>
      <c r="B67" s="424"/>
      <c r="C67" s="386" t="s">
        <v>333</v>
      </c>
      <c r="D67" s="440"/>
      <c r="E67" s="440"/>
      <c r="F67" s="80"/>
      <c r="G67" s="80"/>
      <c r="H67" s="80"/>
      <c r="I67" s="405" t="s">
        <v>515</v>
      </c>
    </row>
    <row r="68" spans="1:9" x14ac:dyDescent="0.3">
      <c r="A68" s="444"/>
      <c r="B68" s="444"/>
      <c r="C68" s="477" t="s">
        <v>396</v>
      </c>
      <c r="D68" s="478" t="s">
        <v>23</v>
      </c>
      <c r="E68" s="468">
        <f>SUM(E69:E70)</f>
        <v>13784</v>
      </c>
      <c r="F68" s="468">
        <f t="shared" ref="F68:G68" si="3">SUM(F69:F70)</f>
        <v>15700</v>
      </c>
      <c r="G68" s="468">
        <f t="shared" si="3"/>
        <v>16218</v>
      </c>
      <c r="H68" s="468">
        <v>21704</v>
      </c>
      <c r="I68" s="517"/>
    </row>
    <row r="69" spans="1:9" x14ac:dyDescent="0.3">
      <c r="A69" s="432"/>
      <c r="B69" s="432"/>
      <c r="C69" s="390" t="s">
        <v>393</v>
      </c>
      <c r="D69" s="7" t="s">
        <v>23</v>
      </c>
      <c r="E69" s="9">
        <v>11190</v>
      </c>
      <c r="F69" s="9">
        <v>12859</v>
      </c>
      <c r="G69" s="9">
        <v>13324</v>
      </c>
      <c r="H69" s="9">
        <v>18514</v>
      </c>
      <c r="I69" s="445"/>
    </row>
    <row r="70" spans="1:9" x14ac:dyDescent="0.3">
      <c r="A70" s="432"/>
      <c r="B70" s="432"/>
      <c r="C70" s="77" t="s">
        <v>394</v>
      </c>
      <c r="D70" s="68" t="s">
        <v>23</v>
      </c>
      <c r="E70" s="92">
        <v>2594</v>
      </c>
      <c r="F70" s="92">
        <v>2841</v>
      </c>
      <c r="G70" s="92">
        <v>2894</v>
      </c>
      <c r="H70" s="92">
        <v>3190</v>
      </c>
      <c r="I70" s="409"/>
    </row>
    <row r="71" spans="1:9" x14ac:dyDescent="0.3">
      <c r="A71" s="444"/>
      <c r="B71" s="444"/>
      <c r="C71" s="479" t="s">
        <v>397</v>
      </c>
      <c r="D71" s="460" t="s">
        <v>23</v>
      </c>
      <c r="E71" s="468">
        <f>SUM(E72:E73)</f>
        <v>1014</v>
      </c>
      <c r="F71" s="468">
        <f t="shared" ref="F71:G71" si="4">SUM(F72:F73)</f>
        <v>1271</v>
      </c>
      <c r="G71" s="468">
        <f t="shared" si="4"/>
        <v>1441</v>
      </c>
      <c r="H71" s="468">
        <v>2019</v>
      </c>
      <c r="I71" s="409"/>
    </row>
    <row r="72" spans="1:9" x14ac:dyDescent="0.3">
      <c r="A72" s="432"/>
      <c r="B72" s="432"/>
      <c r="C72" s="390" t="s">
        <v>393</v>
      </c>
      <c r="D72" s="7" t="s">
        <v>23</v>
      </c>
      <c r="E72" s="9">
        <v>860</v>
      </c>
      <c r="F72" s="9">
        <v>1110</v>
      </c>
      <c r="G72" s="9">
        <v>1280</v>
      </c>
      <c r="H72" s="9">
        <v>1788</v>
      </c>
      <c r="I72" s="409"/>
    </row>
    <row r="73" spans="1:9" x14ac:dyDescent="0.3">
      <c r="A73" s="432"/>
      <c r="B73" s="432"/>
      <c r="C73" s="77" t="s">
        <v>394</v>
      </c>
      <c r="D73" s="68" t="s">
        <v>23</v>
      </c>
      <c r="E73" s="92">
        <v>154</v>
      </c>
      <c r="F73" s="92">
        <v>161</v>
      </c>
      <c r="G73" s="92">
        <v>161</v>
      </c>
      <c r="H73" s="92">
        <v>231</v>
      </c>
      <c r="I73" s="409"/>
    </row>
    <row r="74" spans="1:9" x14ac:dyDescent="0.3">
      <c r="A74" s="444"/>
      <c r="B74" s="444"/>
      <c r="C74" s="476" t="s">
        <v>74</v>
      </c>
      <c r="D74" s="68" t="s">
        <v>14</v>
      </c>
      <c r="E74" s="500">
        <f>E71/(E68+E71)*100</f>
        <v>6.8522773347749695</v>
      </c>
      <c r="F74" s="500">
        <f>F71/(F68+F71)*100</f>
        <v>7.4892463614401033</v>
      </c>
      <c r="G74" s="500">
        <f>G71/(G68+G71)*100</f>
        <v>8.1601449685712666</v>
      </c>
      <c r="H74" s="520">
        <v>0.09</v>
      </c>
      <c r="I74" s="405"/>
    </row>
    <row r="75" spans="1:9" x14ac:dyDescent="0.3">
      <c r="A75" s="424"/>
      <c r="B75" s="424"/>
      <c r="C75" s="477" t="s">
        <v>425</v>
      </c>
      <c r="D75" s="460" t="s">
        <v>23</v>
      </c>
      <c r="E75" s="501">
        <f>SUM(E76:E77)</f>
        <v>2</v>
      </c>
      <c r="F75" s="501">
        <f t="shared" ref="F75:G75" si="5">SUM(F76:F77)</f>
        <v>6</v>
      </c>
      <c r="G75" s="501">
        <f t="shared" si="5"/>
        <v>10</v>
      </c>
      <c r="H75" s="521">
        <v>0</v>
      </c>
      <c r="I75" s="405"/>
    </row>
    <row r="76" spans="1:9" x14ac:dyDescent="0.3">
      <c r="A76" s="432"/>
      <c r="B76" s="432"/>
      <c r="C76" s="390" t="s">
        <v>393</v>
      </c>
      <c r="D76" s="7" t="s">
        <v>23</v>
      </c>
      <c r="E76" s="8">
        <v>1</v>
      </c>
      <c r="F76" s="8">
        <v>5</v>
      </c>
      <c r="G76" s="8">
        <v>9</v>
      </c>
      <c r="H76" s="8">
        <v>0</v>
      </c>
      <c r="I76" s="409"/>
    </row>
    <row r="77" spans="1:9" x14ac:dyDescent="0.3">
      <c r="A77" s="432"/>
      <c r="B77" s="432"/>
      <c r="C77" s="390" t="s">
        <v>394</v>
      </c>
      <c r="D77" s="7" t="s">
        <v>23</v>
      </c>
      <c r="E77" s="8">
        <v>1</v>
      </c>
      <c r="F77" s="8">
        <v>1</v>
      </c>
      <c r="G77" s="414">
        <v>1</v>
      </c>
      <c r="H77" s="414">
        <v>0</v>
      </c>
      <c r="I77" s="409"/>
    </row>
    <row r="78" spans="1:9" x14ac:dyDescent="0.3">
      <c r="A78" s="424"/>
      <c r="B78" s="424"/>
      <c r="C78" s="477" t="s">
        <v>392</v>
      </c>
      <c r="D78" s="478" t="s">
        <v>23</v>
      </c>
      <c r="E78" s="471">
        <v>17</v>
      </c>
      <c r="F78" s="471">
        <v>19</v>
      </c>
      <c r="G78" s="468">
        <v>13</v>
      </c>
      <c r="H78" s="468">
        <v>19</v>
      </c>
      <c r="I78" s="36"/>
    </row>
    <row r="79" spans="1:9" x14ac:dyDescent="0.3">
      <c r="A79" s="432"/>
      <c r="B79" s="432"/>
      <c r="C79" s="390" t="s">
        <v>393</v>
      </c>
      <c r="D79" s="7" t="s">
        <v>23</v>
      </c>
      <c r="E79" s="9">
        <v>16</v>
      </c>
      <c r="F79" s="9">
        <v>16</v>
      </c>
      <c r="G79" s="9">
        <v>12</v>
      </c>
      <c r="H79" s="9">
        <v>12</v>
      </c>
      <c r="I79" s="36"/>
    </row>
    <row r="80" spans="1:9" x14ac:dyDescent="0.3">
      <c r="A80" s="432"/>
      <c r="B80" s="432"/>
      <c r="C80" s="77" t="s">
        <v>394</v>
      </c>
      <c r="D80" s="68" t="s">
        <v>23</v>
      </c>
      <c r="E80" s="92">
        <v>1</v>
      </c>
      <c r="F80" s="92">
        <v>3</v>
      </c>
      <c r="G80" s="92">
        <v>1</v>
      </c>
      <c r="H80" s="92">
        <v>7</v>
      </c>
      <c r="I80" s="409"/>
    </row>
    <row r="81" spans="1:9" x14ac:dyDescent="0.3">
      <c r="A81" s="424"/>
      <c r="B81" s="424"/>
      <c r="C81" s="476" t="s">
        <v>75</v>
      </c>
      <c r="D81" s="68" t="s">
        <v>14</v>
      </c>
      <c r="E81" s="502">
        <f>E78/E59*100</f>
        <v>0.11488038924178942</v>
      </c>
      <c r="F81" s="502">
        <f>F78/F59*100</f>
        <v>0.11195568911672854</v>
      </c>
      <c r="G81" s="502">
        <f>G78/G59*100</f>
        <v>7.3616852596409765E-2</v>
      </c>
      <c r="H81" s="502">
        <v>0.09</v>
      </c>
      <c r="I81" s="446"/>
    </row>
    <row r="82" spans="1:9" x14ac:dyDescent="0.3">
      <c r="A82" s="432"/>
      <c r="B82" s="432"/>
      <c r="C82" s="477" t="s">
        <v>395</v>
      </c>
      <c r="D82" s="460" t="s">
        <v>23</v>
      </c>
      <c r="E82" s="480">
        <f>SUM(E83:E84)</f>
        <v>14781</v>
      </c>
      <c r="F82" s="480">
        <f t="shared" ref="F82" si="6">SUM(F83:F84)</f>
        <v>16952</v>
      </c>
      <c r="G82" s="480">
        <f>SUM(G83:G84)</f>
        <v>17646</v>
      </c>
      <c r="H82" s="480">
        <f>SUM(H83:H84)</f>
        <v>23704</v>
      </c>
      <c r="I82" s="36"/>
    </row>
    <row r="83" spans="1:9" x14ac:dyDescent="0.3">
      <c r="A83" s="432"/>
      <c r="B83" s="432"/>
      <c r="C83" s="390" t="s">
        <v>393</v>
      </c>
      <c r="D83" s="7" t="s">
        <v>23</v>
      </c>
      <c r="E83" s="451">
        <f t="shared" ref="E83:G84" si="7">E88-E79</f>
        <v>12034</v>
      </c>
      <c r="F83" s="451">
        <f t="shared" si="7"/>
        <v>13953</v>
      </c>
      <c r="G83" s="451">
        <f>G88-G79</f>
        <v>14592</v>
      </c>
      <c r="H83" s="451">
        <f>H88-H79</f>
        <v>20290</v>
      </c>
      <c r="I83" s="409"/>
    </row>
    <row r="84" spans="1:9" x14ac:dyDescent="0.3">
      <c r="A84" s="432"/>
      <c r="B84" s="432"/>
      <c r="C84" s="77" t="s">
        <v>394</v>
      </c>
      <c r="D84" s="68" t="s">
        <v>23</v>
      </c>
      <c r="E84" s="452">
        <f t="shared" si="7"/>
        <v>2747</v>
      </c>
      <c r="F84" s="452">
        <f t="shared" si="7"/>
        <v>2999</v>
      </c>
      <c r="G84" s="452">
        <f t="shared" si="7"/>
        <v>3054</v>
      </c>
      <c r="H84" s="452">
        <f t="shared" ref="H84" si="8">H89-H80</f>
        <v>3414</v>
      </c>
      <c r="I84" s="409"/>
    </row>
    <row r="85" spans="1:9" s="43" customFormat="1" x14ac:dyDescent="0.3">
      <c r="A85" s="424"/>
      <c r="B85" s="424"/>
      <c r="C85" s="361"/>
      <c r="D85" s="72"/>
      <c r="E85" s="450"/>
      <c r="F85" s="450"/>
      <c r="G85" s="450"/>
      <c r="H85" s="450"/>
      <c r="I85" s="224"/>
    </row>
    <row r="86" spans="1:9" x14ac:dyDescent="0.3">
      <c r="A86" s="424"/>
      <c r="B86" s="424"/>
      <c r="C86" s="458" t="s">
        <v>87</v>
      </c>
      <c r="D86" s="425"/>
      <c r="E86" s="425"/>
      <c r="F86" s="425"/>
      <c r="G86" s="425"/>
      <c r="H86" s="425"/>
      <c r="I86" s="411"/>
    </row>
    <row r="87" spans="1:9" x14ac:dyDescent="0.3">
      <c r="A87" s="424"/>
      <c r="B87" s="424"/>
      <c r="C87" s="470" t="s">
        <v>461</v>
      </c>
      <c r="D87" s="400" t="s">
        <v>28</v>
      </c>
      <c r="E87" s="482">
        <f>SUM(E88:E89)</f>
        <v>14798</v>
      </c>
      <c r="F87" s="482">
        <f>SUM(F88:F89)</f>
        <v>16971</v>
      </c>
      <c r="G87" s="471">
        <f>SUM(G88:G89)</f>
        <v>17659</v>
      </c>
      <c r="H87" s="471">
        <f>SUM(H88:H89)</f>
        <v>23723</v>
      </c>
      <c r="I87" s="409"/>
    </row>
    <row r="88" spans="1:9" x14ac:dyDescent="0.3">
      <c r="A88" s="424"/>
      <c r="B88" s="424"/>
      <c r="C88" s="226" t="s">
        <v>81</v>
      </c>
      <c r="D88" s="7" t="s">
        <v>28</v>
      </c>
      <c r="E88" s="72">
        <v>12050</v>
      </c>
      <c r="F88" s="72">
        <v>13969</v>
      </c>
      <c r="G88" s="9">
        <v>14604</v>
      </c>
      <c r="H88" s="9">
        <v>20302</v>
      </c>
      <c r="I88" s="409"/>
    </row>
    <row r="89" spans="1:9" x14ac:dyDescent="0.3">
      <c r="A89" s="424"/>
      <c r="B89" s="424"/>
      <c r="C89" s="70" t="s">
        <v>82</v>
      </c>
      <c r="D89" s="71" t="s">
        <v>28</v>
      </c>
      <c r="E89" s="72">
        <v>2748</v>
      </c>
      <c r="F89" s="72">
        <v>3002</v>
      </c>
      <c r="G89" s="92">
        <v>3055</v>
      </c>
      <c r="H89" s="92">
        <v>3421</v>
      </c>
      <c r="I89" s="409"/>
    </row>
    <row r="90" spans="1:9" ht="26.4" customHeight="1" x14ac:dyDescent="0.3">
      <c r="A90" s="424"/>
      <c r="B90" s="424"/>
      <c r="C90" s="469" t="s">
        <v>446</v>
      </c>
      <c r="D90" s="400" t="s">
        <v>28</v>
      </c>
      <c r="E90" s="482">
        <v>110</v>
      </c>
      <c r="F90" s="482">
        <v>131</v>
      </c>
      <c r="G90" s="468">
        <v>143</v>
      </c>
      <c r="H90" s="468">
        <v>167</v>
      </c>
      <c r="I90" s="409" t="s">
        <v>456</v>
      </c>
    </row>
    <row r="91" spans="1:9" x14ac:dyDescent="0.3">
      <c r="A91" s="424"/>
      <c r="B91" s="424"/>
      <c r="C91" s="30" t="s">
        <v>347</v>
      </c>
      <c r="D91" s="29" t="s">
        <v>28</v>
      </c>
      <c r="E91" s="72">
        <v>39</v>
      </c>
      <c r="F91" s="72">
        <v>48</v>
      </c>
      <c r="G91" s="72">
        <v>63</v>
      </c>
      <c r="H91" s="72">
        <v>80</v>
      </c>
      <c r="I91" s="409"/>
    </row>
    <row r="92" spans="1:9" x14ac:dyDescent="0.3">
      <c r="A92" s="424"/>
      <c r="B92" s="424"/>
      <c r="C92" s="69" t="s">
        <v>448</v>
      </c>
      <c r="D92" s="71" t="s">
        <v>14</v>
      </c>
      <c r="E92" s="78">
        <f>E91/E90*100</f>
        <v>35.454545454545453</v>
      </c>
      <c r="F92" s="78">
        <f>F91/F90*100</f>
        <v>36.641221374045799</v>
      </c>
      <c r="G92" s="78">
        <f>G91/G90*100</f>
        <v>44.05594405594406</v>
      </c>
      <c r="H92" s="78">
        <f>H91/H90*100</f>
        <v>47.904191616766468</v>
      </c>
      <c r="I92" s="409"/>
    </row>
    <row r="93" spans="1:9" ht="27.6" x14ac:dyDescent="0.3">
      <c r="A93" s="424"/>
      <c r="B93" s="424"/>
      <c r="C93" s="469" t="s">
        <v>450</v>
      </c>
      <c r="D93" s="400" t="s">
        <v>28</v>
      </c>
      <c r="E93" s="481">
        <v>13</v>
      </c>
      <c r="F93" s="481">
        <v>13</v>
      </c>
      <c r="G93" s="481">
        <v>13</v>
      </c>
      <c r="H93" s="481">
        <v>12</v>
      </c>
      <c r="I93" s="409"/>
    </row>
    <row r="94" spans="1:9" ht="27.6" x14ac:dyDescent="0.3">
      <c r="A94" s="424"/>
      <c r="B94" s="424"/>
      <c r="C94" s="30" t="s">
        <v>451</v>
      </c>
      <c r="D94" s="29" t="s">
        <v>28</v>
      </c>
      <c r="E94" s="406">
        <v>5</v>
      </c>
      <c r="F94" s="406">
        <v>5</v>
      </c>
      <c r="G94" s="406">
        <v>5</v>
      </c>
      <c r="H94" s="406">
        <v>5</v>
      </c>
      <c r="I94" s="409"/>
    </row>
    <row r="95" spans="1:9" ht="27.6" x14ac:dyDescent="0.3">
      <c r="A95" s="424"/>
      <c r="B95" s="424"/>
      <c r="C95" s="69" t="s">
        <v>452</v>
      </c>
      <c r="D95" s="71" t="s">
        <v>14</v>
      </c>
      <c r="E95" s="421">
        <f>E94/E93*100</f>
        <v>38.461538461538467</v>
      </c>
      <c r="F95" s="421">
        <f>F94/F93*100</f>
        <v>38.461538461538467</v>
      </c>
      <c r="G95" s="421">
        <f>G94/G93*100</f>
        <v>38.461538461538467</v>
      </c>
      <c r="H95" s="421">
        <f>H94/H93*100</f>
        <v>41.666666666666671</v>
      </c>
      <c r="I95" s="409"/>
    </row>
    <row r="96" spans="1:9" ht="55.2" x14ac:dyDescent="0.3">
      <c r="A96" s="424"/>
      <c r="B96" s="424"/>
      <c r="C96" s="79" t="s">
        <v>89</v>
      </c>
      <c r="D96" s="80" t="s">
        <v>14</v>
      </c>
      <c r="E96" s="525">
        <v>54</v>
      </c>
      <c r="F96" s="525">
        <v>56</v>
      </c>
      <c r="G96" s="525">
        <v>51.724137931034484</v>
      </c>
      <c r="H96" s="525">
        <v>48</v>
      </c>
      <c r="I96" s="405" t="s">
        <v>455</v>
      </c>
    </row>
    <row r="97" spans="1:9" s="43" customFormat="1" ht="24" customHeight="1" x14ac:dyDescent="0.3">
      <c r="A97" s="424"/>
      <c r="B97" s="424"/>
      <c r="C97" s="4" t="s">
        <v>358</v>
      </c>
      <c r="D97" s="29" t="s">
        <v>14</v>
      </c>
      <c r="E97" s="406">
        <v>81.81</v>
      </c>
      <c r="F97" s="406">
        <v>82.72</v>
      </c>
      <c r="G97" s="406">
        <v>83</v>
      </c>
      <c r="H97" s="406">
        <v>86</v>
      </c>
      <c r="I97" s="405" t="s">
        <v>348</v>
      </c>
    </row>
    <row r="98" spans="1:9" s="43" customFormat="1" ht="25.8" customHeight="1" x14ac:dyDescent="0.3">
      <c r="A98" s="424"/>
      <c r="B98" s="424"/>
      <c r="C98" s="4" t="s">
        <v>359</v>
      </c>
      <c r="D98" s="29" t="s">
        <v>14</v>
      </c>
      <c r="E98" s="406">
        <v>18.190000000000001</v>
      </c>
      <c r="F98" s="406">
        <v>17.28</v>
      </c>
      <c r="G98" s="406">
        <v>17</v>
      </c>
      <c r="H98" s="406">
        <v>14</v>
      </c>
      <c r="I98" s="405" t="s">
        <v>348</v>
      </c>
    </row>
    <row r="99" spans="1:9" x14ac:dyDescent="0.3">
      <c r="A99" s="424"/>
      <c r="B99" s="424"/>
      <c r="C99" s="469" t="s">
        <v>90</v>
      </c>
      <c r="D99" s="400"/>
      <c r="E99" s="526"/>
      <c r="F99" s="400"/>
      <c r="G99" s="527"/>
      <c r="H99" s="527"/>
      <c r="I99" s="503"/>
    </row>
    <row r="100" spans="1:9" x14ac:dyDescent="0.3">
      <c r="A100" s="424"/>
      <c r="B100" s="424"/>
      <c r="C100" s="30" t="s">
        <v>84</v>
      </c>
      <c r="D100" s="29" t="s">
        <v>28</v>
      </c>
      <c r="E100" s="406">
        <v>4014</v>
      </c>
      <c r="F100" s="406">
        <v>4924</v>
      </c>
      <c r="G100" s="504">
        <v>5409</v>
      </c>
      <c r="H100" s="504">
        <v>7138</v>
      </c>
      <c r="I100" s="503"/>
    </row>
    <row r="101" spans="1:9" x14ac:dyDescent="0.3">
      <c r="A101" s="424"/>
      <c r="B101" s="424"/>
      <c r="C101" s="30" t="s">
        <v>85</v>
      </c>
      <c r="D101" s="29" t="s">
        <v>28</v>
      </c>
      <c r="E101" s="406">
        <v>9832</v>
      </c>
      <c r="F101" s="406">
        <v>11028</v>
      </c>
      <c r="G101" s="504">
        <v>11219</v>
      </c>
      <c r="H101" s="504">
        <v>14877</v>
      </c>
      <c r="I101" s="503"/>
    </row>
    <row r="102" spans="1:9" x14ac:dyDescent="0.3">
      <c r="A102" s="424"/>
      <c r="B102" s="424"/>
      <c r="C102" s="69" t="s">
        <v>86</v>
      </c>
      <c r="D102" s="71" t="s">
        <v>28</v>
      </c>
      <c r="E102" s="421">
        <v>952</v>
      </c>
      <c r="F102" s="421">
        <v>1019</v>
      </c>
      <c r="G102" s="505">
        <v>1031</v>
      </c>
      <c r="H102" s="505">
        <v>1708</v>
      </c>
      <c r="I102" s="503"/>
    </row>
    <row r="103" spans="1:9" x14ac:dyDescent="0.3">
      <c r="A103" s="424"/>
      <c r="B103" s="424"/>
      <c r="C103" s="360"/>
      <c r="D103" s="29"/>
      <c r="E103" s="73"/>
      <c r="F103" s="73"/>
      <c r="G103" s="73"/>
      <c r="H103" s="73"/>
      <c r="I103" s="405"/>
    </row>
    <row r="104" spans="1:9" x14ac:dyDescent="0.3">
      <c r="A104" s="424"/>
      <c r="B104" s="424"/>
      <c r="C104" s="458" t="s">
        <v>77</v>
      </c>
      <c r="D104" s="425"/>
      <c r="E104" s="425"/>
      <c r="F104" s="425"/>
      <c r="G104" s="425"/>
      <c r="H104" s="425"/>
      <c r="I104" s="411"/>
    </row>
    <row r="105" spans="1:9" x14ac:dyDescent="0.3">
      <c r="A105" s="424"/>
      <c r="B105" s="424"/>
      <c r="C105" s="64" t="s">
        <v>338</v>
      </c>
      <c r="D105" s="438" t="s">
        <v>14</v>
      </c>
      <c r="E105" s="483">
        <v>58.52</v>
      </c>
      <c r="F105" s="65">
        <v>66.06</v>
      </c>
      <c r="G105" s="484">
        <v>68.776727628202138</v>
      </c>
      <c r="H105" s="48">
        <v>64.84</v>
      </c>
      <c r="I105" s="518"/>
    </row>
    <row r="106" spans="1:9" x14ac:dyDescent="0.3">
      <c r="A106" s="424"/>
      <c r="B106" s="424"/>
      <c r="C106" s="361" t="s">
        <v>341</v>
      </c>
      <c r="D106" s="24" t="s">
        <v>14</v>
      </c>
      <c r="E106" s="5">
        <v>99.5</v>
      </c>
      <c r="F106" s="5">
        <v>99.6</v>
      </c>
      <c r="G106" s="2">
        <v>99.7</v>
      </c>
      <c r="H106" s="2">
        <v>99.7</v>
      </c>
      <c r="I106" s="409" t="s">
        <v>521</v>
      </c>
    </row>
    <row r="107" spans="1:9" x14ac:dyDescent="0.3">
      <c r="A107" s="424"/>
      <c r="B107" s="424"/>
      <c r="C107" s="66" t="s">
        <v>342</v>
      </c>
      <c r="D107" s="68" t="s">
        <v>14</v>
      </c>
      <c r="E107" s="89">
        <v>0.5</v>
      </c>
      <c r="F107" s="89">
        <v>0.4</v>
      </c>
      <c r="G107" s="95">
        <v>0.3</v>
      </c>
      <c r="H107" s="95">
        <v>0.3</v>
      </c>
      <c r="I107" s="409" t="s">
        <v>218</v>
      </c>
    </row>
    <row r="108" spans="1:9" ht="27.6" x14ac:dyDescent="0.3">
      <c r="A108" s="424"/>
      <c r="B108" s="424"/>
      <c r="C108" s="469" t="s">
        <v>418</v>
      </c>
      <c r="D108" s="478" t="s">
        <v>28</v>
      </c>
      <c r="E108" s="485">
        <v>13767</v>
      </c>
      <c r="F108" s="485">
        <v>12379</v>
      </c>
      <c r="G108" s="482">
        <v>12743</v>
      </c>
      <c r="H108" s="482">
        <v>20303</v>
      </c>
      <c r="I108" s="409"/>
    </row>
    <row r="109" spans="1:9" s="35" customFormat="1" x14ac:dyDescent="0.3">
      <c r="A109" s="424"/>
      <c r="B109" s="424"/>
      <c r="C109" s="387" t="s">
        <v>80</v>
      </c>
      <c r="D109" s="7"/>
      <c r="E109" s="88"/>
      <c r="F109" s="88"/>
      <c r="G109" s="72"/>
      <c r="H109" s="72"/>
      <c r="I109" s="409"/>
    </row>
    <row r="110" spans="1:9" x14ac:dyDescent="0.3">
      <c r="A110" s="424"/>
      <c r="B110" s="424"/>
      <c r="C110" s="390" t="s">
        <v>81</v>
      </c>
      <c r="D110" s="7" t="s">
        <v>28</v>
      </c>
      <c r="E110" s="88">
        <v>11473</v>
      </c>
      <c r="F110" s="88">
        <v>10422</v>
      </c>
      <c r="G110" s="72">
        <v>10711</v>
      </c>
      <c r="H110" s="72">
        <v>17620</v>
      </c>
      <c r="I110" s="409"/>
    </row>
    <row r="111" spans="1:9" x14ac:dyDescent="0.3">
      <c r="A111" s="424"/>
      <c r="B111" s="424"/>
      <c r="C111" s="390" t="s">
        <v>82</v>
      </c>
      <c r="D111" s="7" t="s">
        <v>28</v>
      </c>
      <c r="E111" s="88">
        <v>2294</v>
      </c>
      <c r="F111" s="88">
        <v>1957</v>
      </c>
      <c r="G111" s="72">
        <v>2032</v>
      </c>
      <c r="H111" s="72">
        <v>2683</v>
      </c>
      <c r="I111" s="409"/>
    </row>
    <row r="112" spans="1:9" x14ac:dyDescent="0.3">
      <c r="A112" s="424"/>
      <c r="B112" s="424"/>
      <c r="C112" s="528" t="s">
        <v>83</v>
      </c>
      <c r="D112" s="529"/>
      <c r="E112" s="529"/>
      <c r="F112" s="75"/>
      <c r="G112" s="75"/>
      <c r="H112" s="75"/>
      <c r="I112" s="405"/>
    </row>
    <row r="113" spans="1:9" x14ac:dyDescent="0.3">
      <c r="A113" s="424"/>
      <c r="B113" s="424"/>
      <c r="C113" s="390" t="s">
        <v>84</v>
      </c>
      <c r="D113" s="29" t="s">
        <v>28</v>
      </c>
      <c r="E113" s="72">
        <v>4874</v>
      </c>
      <c r="F113" s="72">
        <v>4922</v>
      </c>
      <c r="G113" s="72">
        <v>5476</v>
      </c>
      <c r="H113" s="72">
        <v>8828</v>
      </c>
      <c r="I113" s="409"/>
    </row>
    <row r="114" spans="1:9" x14ac:dyDescent="0.3">
      <c r="A114" s="424"/>
      <c r="B114" s="424"/>
      <c r="C114" s="390" t="s">
        <v>85</v>
      </c>
      <c r="D114" s="29" t="s">
        <v>28</v>
      </c>
      <c r="E114" s="72">
        <v>8116</v>
      </c>
      <c r="F114" s="72">
        <v>6910</v>
      </c>
      <c r="G114" s="72">
        <v>6741</v>
      </c>
      <c r="H114" s="72">
        <v>10268</v>
      </c>
      <c r="I114" s="409"/>
    </row>
    <row r="115" spans="1:9" x14ac:dyDescent="0.3">
      <c r="A115" s="424"/>
      <c r="B115" s="424"/>
      <c r="C115" s="77" t="s">
        <v>86</v>
      </c>
      <c r="D115" s="71" t="s">
        <v>28</v>
      </c>
      <c r="E115" s="78">
        <v>777</v>
      </c>
      <c r="F115" s="78">
        <v>547</v>
      </c>
      <c r="G115" s="78">
        <v>526</v>
      </c>
      <c r="H115" s="78">
        <v>1207</v>
      </c>
      <c r="I115" s="409"/>
    </row>
    <row r="116" spans="1:9" s="43" customFormat="1" x14ac:dyDescent="0.3">
      <c r="A116" s="424"/>
      <c r="B116" s="424"/>
      <c r="C116" s="360"/>
      <c r="D116" s="29"/>
      <c r="E116" s="73"/>
      <c r="F116" s="73"/>
      <c r="G116" s="73"/>
      <c r="H116" s="73"/>
      <c r="I116" s="405"/>
    </row>
    <row r="117" spans="1:9" ht="28.5" customHeight="1" x14ac:dyDescent="0.3">
      <c r="A117" s="424"/>
      <c r="B117" s="424"/>
      <c r="C117" s="458" t="s">
        <v>91</v>
      </c>
      <c r="D117" s="425"/>
      <c r="E117" s="425"/>
      <c r="F117" s="425"/>
      <c r="G117" s="425"/>
      <c r="H117" s="425"/>
      <c r="I117" s="411"/>
    </row>
    <row r="118" spans="1:9" ht="27.6" x14ac:dyDescent="0.3">
      <c r="A118" s="424"/>
      <c r="B118" s="424"/>
      <c r="C118" s="389" t="s">
        <v>493</v>
      </c>
      <c r="D118" s="506" t="s">
        <v>350</v>
      </c>
      <c r="E118" s="507">
        <v>24.231305879165539</v>
      </c>
      <c r="F118" s="507">
        <v>24.511691072272082</v>
      </c>
      <c r="G118" s="507">
        <v>51.492485680258604</v>
      </c>
      <c r="H118" s="507">
        <v>59.716598334671794</v>
      </c>
      <c r="I118" s="57" t="s">
        <v>361</v>
      </c>
    </row>
    <row r="119" spans="1:9" ht="27.6" x14ac:dyDescent="0.3">
      <c r="A119" s="432"/>
      <c r="B119" s="432"/>
      <c r="C119" s="362" t="s">
        <v>255</v>
      </c>
      <c r="D119" s="3" t="s">
        <v>350</v>
      </c>
      <c r="E119" s="406">
        <v>25.860755636806825</v>
      </c>
      <c r="F119" s="406">
        <v>27.050436404823774</v>
      </c>
      <c r="G119" s="406">
        <v>58.05</v>
      </c>
      <c r="H119" s="406">
        <v>64.60893066980023</v>
      </c>
      <c r="I119" s="57"/>
    </row>
    <row r="120" spans="1:9" ht="27.6" x14ac:dyDescent="0.3">
      <c r="A120" s="432"/>
      <c r="B120" s="432"/>
      <c r="C120" s="362" t="s">
        <v>256</v>
      </c>
      <c r="D120" s="3" t="s">
        <v>350</v>
      </c>
      <c r="E120" s="406">
        <v>17.897142857142857</v>
      </c>
      <c r="F120" s="406">
        <v>7.4293405114401079</v>
      </c>
      <c r="G120" s="406">
        <v>8.4499999999999993</v>
      </c>
      <c r="H120" s="406">
        <v>10.14823815309842</v>
      </c>
      <c r="I120" s="57"/>
    </row>
    <row r="121" spans="1:9" ht="27.6" x14ac:dyDescent="0.3">
      <c r="A121" s="432"/>
      <c r="B121" s="432"/>
      <c r="C121" s="362" t="s">
        <v>314</v>
      </c>
      <c r="D121" s="3" t="s">
        <v>350</v>
      </c>
      <c r="E121" s="406">
        <v>6.1143162393162394</v>
      </c>
      <c r="F121" s="406">
        <v>3.0489864864864864</v>
      </c>
      <c r="G121" s="406">
        <v>5.5</v>
      </c>
      <c r="H121" s="406">
        <v>19.172325432415118</v>
      </c>
      <c r="I121" s="57"/>
    </row>
    <row r="122" spans="1:9" s="43" customFormat="1" ht="27.6" x14ac:dyDescent="0.3">
      <c r="A122" s="424"/>
      <c r="B122" s="424"/>
      <c r="C122" s="64" t="s">
        <v>459</v>
      </c>
      <c r="D122" s="75" t="s">
        <v>14</v>
      </c>
      <c r="E122" s="422">
        <v>100</v>
      </c>
      <c r="F122" s="422">
        <v>100</v>
      </c>
      <c r="G122" s="422">
        <v>100</v>
      </c>
      <c r="H122" s="422">
        <v>100</v>
      </c>
      <c r="I122" s="405" t="s">
        <v>458</v>
      </c>
    </row>
    <row r="123" spans="1:9" ht="27.6" customHeight="1" x14ac:dyDescent="0.3">
      <c r="A123" s="424"/>
      <c r="B123" s="424"/>
      <c r="C123" s="63" t="s">
        <v>352</v>
      </c>
      <c r="D123" s="80" t="s">
        <v>14</v>
      </c>
      <c r="E123" s="525">
        <v>100</v>
      </c>
      <c r="F123" s="525">
        <v>100</v>
      </c>
      <c r="G123" s="525">
        <v>100</v>
      </c>
      <c r="H123" s="525">
        <v>100</v>
      </c>
      <c r="I123" s="405"/>
    </row>
    <row r="124" spans="1:9" s="48" customFormat="1" x14ac:dyDescent="0.3">
      <c r="A124" s="424"/>
      <c r="B124" s="424"/>
      <c r="C124" s="56"/>
      <c r="D124" s="24"/>
      <c r="E124" s="300"/>
      <c r="F124" s="300"/>
      <c r="G124" s="300"/>
      <c r="H124" s="300"/>
      <c r="I124" s="405"/>
    </row>
    <row r="125" spans="1:9" s="48" customFormat="1" ht="13.8" x14ac:dyDescent="0.3">
      <c r="A125" s="447"/>
      <c r="B125" s="447"/>
      <c r="C125" s="458" t="s">
        <v>383</v>
      </c>
      <c r="D125" s="486"/>
      <c r="E125" s="486"/>
      <c r="F125" s="486"/>
      <c r="G125" s="486"/>
      <c r="H125" s="486"/>
      <c r="I125" s="405"/>
    </row>
    <row r="126" spans="1:9" s="48" customFormat="1" ht="27.6" x14ac:dyDescent="0.3">
      <c r="A126" s="435"/>
      <c r="B126" s="435"/>
      <c r="C126" s="437" t="s">
        <v>384</v>
      </c>
      <c r="D126" s="438" t="s">
        <v>61</v>
      </c>
      <c r="E126" s="439">
        <v>0.93</v>
      </c>
      <c r="F126" s="439">
        <v>0.85</v>
      </c>
      <c r="G126" s="439">
        <v>0.99</v>
      </c>
      <c r="H126" s="522">
        <v>1.22</v>
      </c>
      <c r="I126" s="405"/>
    </row>
    <row r="127" spans="1:9" s="48" customFormat="1" ht="27.6" x14ac:dyDescent="0.3">
      <c r="A127" s="435"/>
      <c r="B127" s="435"/>
      <c r="C127" s="56" t="s">
        <v>416</v>
      </c>
      <c r="D127" s="24" t="s">
        <v>61</v>
      </c>
      <c r="E127" s="427">
        <v>1.43</v>
      </c>
      <c r="F127" s="427">
        <v>1.21</v>
      </c>
      <c r="G127" s="427">
        <v>1.27</v>
      </c>
      <c r="H127" s="523">
        <v>1.27</v>
      </c>
      <c r="I127" s="405"/>
    </row>
    <row r="128" spans="1:9" s="48" customFormat="1" ht="27.6" x14ac:dyDescent="0.3">
      <c r="A128" s="435"/>
      <c r="B128" s="435"/>
      <c r="C128" s="487" t="s">
        <v>385</v>
      </c>
      <c r="D128" s="442" t="s">
        <v>61</v>
      </c>
      <c r="E128" s="443">
        <v>0.79</v>
      </c>
      <c r="F128" s="443">
        <v>0.83</v>
      </c>
      <c r="G128" s="443">
        <v>0.82</v>
      </c>
      <c r="H128" s="524">
        <v>0.82</v>
      </c>
      <c r="I128" s="405"/>
    </row>
    <row r="129" spans="1:9" s="48" customFormat="1" x14ac:dyDescent="0.3">
      <c r="A129" s="424"/>
      <c r="B129" s="424"/>
      <c r="C129" s="56"/>
      <c r="D129" s="24"/>
      <c r="E129" s="300"/>
      <c r="F129" s="300"/>
      <c r="G129" s="300"/>
      <c r="H129" s="300"/>
      <c r="I129" s="405"/>
    </row>
    <row r="130" spans="1:9" x14ac:dyDescent="0.3">
      <c r="A130" s="424"/>
      <c r="B130" s="424"/>
      <c r="C130" s="1" t="s">
        <v>40</v>
      </c>
      <c r="D130" s="33"/>
      <c r="E130" s="33"/>
      <c r="F130" s="33"/>
      <c r="G130" s="33"/>
      <c r="H130" s="33"/>
      <c r="I130" s="412"/>
    </row>
    <row r="131" spans="1:9" x14ac:dyDescent="0.3">
      <c r="A131" s="424"/>
      <c r="B131" s="424"/>
      <c r="C131" s="399" t="s">
        <v>460</v>
      </c>
      <c r="D131" s="488" t="s">
        <v>28</v>
      </c>
      <c r="E131" s="489">
        <v>12434.632</v>
      </c>
      <c r="F131" s="489">
        <v>14805.848</v>
      </c>
      <c r="G131" s="489">
        <v>17038.775568043016</v>
      </c>
      <c r="H131" s="489">
        <v>21292.017663628892</v>
      </c>
      <c r="I131" s="409"/>
    </row>
    <row r="132" spans="1:9" x14ac:dyDescent="0.3">
      <c r="A132" s="424"/>
      <c r="B132" s="424"/>
      <c r="C132" s="74" t="s">
        <v>41</v>
      </c>
      <c r="D132" s="90" t="s">
        <v>52</v>
      </c>
      <c r="E132" s="91">
        <v>28328672.5</v>
      </c>
      <c r="F132" s="91">
        <v>33094759.5</v>
      </c>
      <c r="G132" s="13">
        <v>38528953</v>
      </c>
      <c r="H132" s="13">
        <v>48991281</v>
      </c>
      <c r="I132" s="224"/>
    </row>
    <row r="133" spans="1:9" s="43" customFormat="1" x14ac:dyDescent="0.3">
      <c r="A133" s="424"/>
      <c r="B133" s="424"/>
      <c r="C133" s="66" t="s">
        <v>42</v>
      </c>
      <c r="D133" s="92" t="s">
        <v>52</v>
      </c>
      <c r="E133" s="93">
        <v>19237050.5</v>
      </c>
      <c r="F133" s="93">
        <v>22353618.099999998</v>
      </c>
      <c r="G133" s="13">
        <v>26464329.899999999</v>
      </c>
      <c r="H133" s="13">
        <v>27708167</v>
      </c>
      <c r="I133" s="224"/>
    </row>
    <row r="134" spans="1:9" x14ac:dyDescent="0.3">
      <c r="A134" s="444"/>
      <c r="B134" s="444"/>
      <c r="C134" s="469" t="s">
        <v>419</v>
      </c>
      <c r="D134" s="490" t="s">
        <v>23</v>
      </c>
      <c r="E134" s="491">
        <f>E135+E136</f>
        <v>15</v>
      </c>
      <c r="F134" s="491">
        <f>F135+F136</f>
        <v>19</v>
      </c>
      <c r="G134" s="491">
        <f>G135+G136</f>
        <v>31</v>
      </c>
      <c r="H134" s="491">
        <v>33</v>
      </c>
      <c r="I134" s="409"/>
    </row>
    <row r="135" spans="1:9" x14ac:dyDescent="0.3">
      <c r="A135" s="444"/>
      <c r="B135" s="444"/>
      <c r="C135" s="30" t="s">
        <v>53</v>
      </c>
      <c r="D135" s="391" t="s">
        <v>23</v>
      </c>
      <c r="E135" s="13">
        <v>7</v>
      </c>
      <c r="F135" s="13">
        <v>11</v>
      </c>
      <c r="G135" s="13">
        <v>10</v>
      </c>
      <c r="H135" s="13">
        <v>14</v>
      </c>
      <c r="I135" s="409"/>
    </row>
    <row r="136" spans="1:9" x14ac:dyDescent="0.3">
      <c r="A136" s="444"/>
      <c r="B136" s="444"/>
      <c r="C136" s="30" t="s">
        <v>54</v>
      </c>
      <c r="D136" s="391" t="s">
        <v>23</v>
      </c>
      <c r="E136" s="13">
        <v>8</v>
      </c>
      <c r="F136" s="13">
        <v>8</v>
      </c>
      <c r="G136" s="13">
        <v>21</v>
      </c>
      <c r="H136" s="13">
        <v>19</v>
      </c>
      <c r="I136" s="409"/>
    </row>
    <row r="137" spans="1:9" ht="27.6" x14ac:dyDescent="0.3">
      <c r="A137" s="435"/>
      <c r="B137" s="435"/>
      <c r="C137" s="469" t="s">
        <v>426</v>
      </c>
      <c r="D137" s="490" t="s">
        <v>23</v>
      </c>
      <c r="E137" s="492">
        <f t="shared" ref="E137:G137" si="9">E138+E139</f>
        <v>0</v>
      </c>
      <c r="F137" s="492">
        <f t="shared" si="9"/>
        <v>0</v>
      </c>
      <c r="G137" s="492">
        <f t="shared" si="9"/>
        <v>3</v>
      </c>
      <c r="H137" s="492">
        <f t="shared" ref="H137" si="10">H138+H139</f>
        <v>0</v>
      </c>
      <c r="I137" s="409"/>
    </row>
    <row r="138" spans="1:9" ht="13.8" x14ac:dyDescent="0.3">
      <c r="A138" s="435"/>
      <c r="B138" s="435"/>
      <c r="C138" s="30" t="s">
        <v>53</v>
      </c>
      <c r="D138" s="391" t="s">
        <v>23</v>
      </c>
      <c r="E138" s="448">
        <v>0</v>
      </c>
      <c r="F138" s="448">
        <v>0</v>
      </c>
      <c r="G138" s="448">
        <v>3</v>
      </c>
      <c r="H138" s="448">
        <v>0</v>
      </c>
      <c r="I138" s="409"/>
    </row>
    <row r="139" spans="1:9" ht="13.8" x14ac:dyDescent="0.3">
      <c r="A139" s="435"/>
      <c r="B139" s="435"/>
      <c r="C139" s="30" t="s">
        <v>54</v>
      </c>
      <c r="D139" s="391" t="s">
        <v>23</v>
      </c>
      <c r="E139" s="448">
        <v>0</v>
      </c>
      <c r="F139" s="448">
        <v>0</v>
      </c>
      <c r="G139" s="448">
        <v>0</v>
      </c>
      <c r="H139" s="448">
        <v>0</v>
      </c>
      <c r="I139" s="409"/>
    </row>
    <row r="140" spans="1:9" x14ac:dyDescent="0.3">
      <c r="A140" s="424"/>
      <c r="B140" s="424"/>
      <c r="C140" s="469" t="s">
        <v>420</v>
      </c>
      <c r="D140" s="490" t="s">
        <v>23</v>
      </c>
      <c r="E140" s="494">
        <f>E141+E142</f>
        <v>0</v>
      </c>
      <c r="F140" s="494">
        <f>F141+F142</f>
        <v>0</v>
      </c>
      <c r="G140" s="494">
        <f>G141+G142</f>
        <v>0</v>
      </c>
      <c r="H140" s="492">
        <f t="shared" ref="H140" si="11">H141+H142</f>
        <v>0</v>
      </c>
      <c r="I140" s="224"/>
    </row>
    <row r="141" spans="1:9" ht="27.6" x14ac:dyDescent="0.3">
      <c r="A141" s="424"/>
      <c r="B141" s="424"/>
      <c r="C141" s="30" t="s">
        <v>55</v>
      </c>
      <c r="D141" s="391" t="s">
        <v>23</v>
      </c>
      <c r="E141" s="2">
        <v>0</v>
      </c>
      <c r="F141" s="2">
        <v>0</v>
      </c>
      <c r="G141" s="2">
        <v>0</v>
      </c>
      <c r="H141" s="448">
        <v>0</v>
      </c>
      <c r="I141" s="224"/>
    </row>
    <row r="142" spans="1:9" s="43" customFormat="1" ht="27.6" x14ac:dyDescent="0.3">
      <c r="A142" s="424"/>
      <c r="B142" s="424"/>
      <c r="C142" s="30" t="s">
        <v>56</v>
      </c>
      <c r="D142" s="391" t="s">
        <v>23</v>
      </c>
      <c r="E142" s="2">
        <v>0</v>
      </c>
      <c r="F142" s="2">
        <v>0</v>
      </c>
      <c r="G142" s="2">
        <v>0</v>
      </c>
      <c r="H142" s="448">
        <v>0</v>
      </c>
      <c r="I142" s="224"/>
    </row>
    <row r="143" spans="1:9" ht="27.6" x14ac:dyDescent="0.3">
      <c r="A143" s="424"/>
      <c r="B143" s="424"/>
      <c r="C143" s="470" t="s">
        <v>421</v>
      </c>
      <c r="D143" s="493" t="s">
        <v>28</v>
      </c>
      <c r="E143" s="491">
        <f>E144+E145</f>
        <v>15</v>
      </c>
      <c r="F143" s="491">
        <f>F144+F145</f>
        <v>19</v>
      </c>
      <c r="G143" s="491">
        <f>G144+G145</f>
        <v>28</v>
      </c>
      <c r="H143" s="491">
        <v>33</v>
      </c>
      <c r="I143" s="224"/>
    </row>
    <row r="144" spans="1:9" ht="27.6" x14ac:dyDescent="0.3">
      <c r="A144" s="424"/>
      <c r="B144" s="424"/>
      <c r="C144" s="30" t="s">
        <v>57</v>
      </c>
      <c r="D144" s="2" t="s">
        <v>28</v>
      </c>
      <c r="E144" s="13">
        <v>7</v>
      </c>
      <c r="F144" s="13">
        <v>11</v>
      </c>
      <c r="G144" s="13">
        <v>10</v>
      </c>
      <c r="H144" s="13">
        <v>14</v>
      </c>
      <c r="I144" s="224"/>
    </row>
    <row r="145" spans="1:9" ht="27.6" x14ac:dyDescent="0.3">
      <c r="A145" s="424"/>
      <c r="B145" s="424"/>
      <c r="C145" s="69" t="s">
        <v>58</v>
      </c>
      <c r="D145" s="95" t="s">
        <v>28</v>
      </c>
      <c r="E145" s="93">
        <v>8</v>
      </c>
      <c r="F145" s="93">
        <v>8</v>
      </c>
      <c r="G145" s="93">
        <v>18</v>
      </c>
      <c r="H145" s="93">
        <v>19</v>
      </c>
      <c r="I145" s="224"/>
    </row>
    <row r="146" spans="1:9" x14ac:dyDescent="0.3">
      <c r="A146" s="424"/>
      <c r="B146" s="424"/>
      <c r="C146" s="243" t="s">
        <v>422</v>
      </c>
      <c r="D146" s="490" t="s">
        <v>23</v>
      </c>
      <c r="E146" s="495">
        <f>E147+E148</f>
        <v>2</v>
      </c>
      <c r="F146" s="495">
        <f>F147+F148</f>
        <v>2</v>
      </c>
      <c r="G146" s="495">
        <f>G147+G148</f>
        <v>19</v>
      </c>
      <c r="H146" s="495">
        <v>32</v>
      </c>
      <c r="I146" s="224"/>
    </row>
    <row r="147" spans="1:9" x14ac:dyDescent="0.3">
      <c r="A147" s="424"/>
      <c r="B147" s="424"/>
      <c r="C147" s="226" t="s">
        <v>59</v>
      </c>
      <c r="D147" s="391" t="s">
        <v>23</v>
      </c>
      <c r="E147" s="13">
        <v>1</v>
      </c>
      <c r="F147" s="2">
        <v>0</v>
      </c>
      <c r="G147" s="2">
        <v>3</v>
      </c>
      <c r="H147" s="2">
        <v>12</v>
      </c>
      <c r="I147" s="224"/>
    </row>
    <row r="148" spans="1:9" x14ac:dyDescent="0.3">
      <c r="A148" s="424"/>
      <c r="B148" s="424"/>
      <c r="C148" s="70" t="s">
        <v>60</v>
      </c>
      <c r="D148" s="393" t="s">
        <v>23</v>
      </c>
      <c r="E148" s="93">
        <v>1</v>
      </c>
      <c r="F148" s="93">
        <v>2</v>
      </c>
      <c r="G148" s="13">
        <v>16</v>
      </c>
      <c r="H148" s="13">
        <v>20</v>
      </c>
      <c r="I148" s="224"/>
    </row>
    <row r="149" spans="1:9" ht="27.6" x14ac:dyDescent="0.3">
      <c r="A149" s="424"/>
      <c r="B149" s="424"/>
      <c r="C149" s="64" t="s">
        <v>44</v>
      </c>
      <c r="D149" s="392" t="s">
        <v>61</v>
      </c>
      <c r="E149" s="343">
        <v>0</v>
      </c>
      <c r="F149" s="343">
        <v>0</v>
      </c>
      <c r="G149" s="343">
        <v>0</v>
      </c>
      <c r="H149" s="343">
        <v>0</v>
      </c>
      <c r="I149" s="405" t="s">
        <v>94</v>
      </c>
    </row>
    <row r="150" spans="1:9" ht="27.6" x14ac:dyDescent="0.3">
      <c r="A150" s="424"/>
      <c r="B150" s="424"/>
      <c r="C150" s="361" t="s">
        <v>46</v>
      </c>
      <c r="D150" s="391" t="s">
        <v>61</v>
      </c>
      <c r="E150" s="496">
        <v>0</v>
      </c>
      <c r="F150" s="496">
        <v>0</v>
      </c>
      <c r="G150" s="496">
        <v>0</v>
      </c>
      <c r="H150" s="496">
        <v>0</v>
      </c>
      <c r="I150" s="405" t="s">
        <v>94</v>
      </c>
    </row>
    <row r="151" spans="1:9" ht="27.6" x14ac:dyDescent="0.3">
      <c r="A151" s="444"/>
      <c r="B151" s="444"/>
      <c r="C151" s="360" t="s">
        <v>47</v>
      </c>
      <c r="D151" s="391" t="s">
        <v>61</v>
      </c>
      <c r="E151" s="497">
        <v>4.9419894278491167E-2</v>
      </c>
      <c r="F151" s="497">
        <v>6.6475781460203692E-2</v>
      </c>
      <c r="G151" s="497">
        <v>5.1909015020470448E-2</v>
      </c>
      <c r="H151" s="497">
        <v>5.7000000000000002E-2</v>
      </c>
      <c r="I151" s="405" t="s">
        <v>94</v>
      </c>
    </row>
    <row r="152" spans="1:9" ht="27.6" x14ac:dyDescent="0.3">
      <c r="A152" s="424"/>
      <c r="B152" s="424"/>
      <c r="C152" s="4" t="s">
        <v>48</v>
      </c>
      <c r="D152" s="391" t="s">
        <v>61</v>
      </c>
      <c r="E152" s="498">
        <v>3.529992448463655E-2</v>
      </c>
      <c r="F152" s="496">
        <v>0</v>
      </c>
      <c r="G152" s="499">
        <v>7.7863522530705678E-2</v>
      </c>
      <c r="H152" s="499">
        <v>4.9000000000000002E-2</v>
      </c>
      <c r="I152" s="405" t="s">
        <v>95</v>
      </c>
    </row>
    <row r="153" spans="1:9" ht="41.4" x14ac:dyDescent="0.3">
      <c r="A153" s="424"/>
      <c r="B153" s="424"/>
      <c r="C153" s="361" t="s">
        <v>50</v>
      </c>
      <c r="D153" s="391" t="s">
        <v>61</v>
      </c>
      <c r="E153" s="498">
        <v>0.24709947139245583</v>
      </c>
      <c r="F153" s="498">
        <v>0.33237890730101843</v>
      </c>
      <c r="G153" s="498">
        <v>0.25954507510235225</v>
      </c>
      <c r="H153" s="498">
        <v>5.7000000000000002E-2</v>
      </c>
      <c r="I153" s="405" t="s">
        <v>95</v>
      </c>
    </row>
    <row r="154" spans="1:9" ht="41.4" x14ac:dyDescent="0.3">
      <c r="A154" s="424"/>
      <c r="B154" s="424"/>
      <c r="C154" s="66" t="s">
        <v>51</v>
      </c>
      <c r="D154" s="393" t="s">
        <v>61</v>
      </c>
      <c r="E154" s="394">
        <v>0.41586416795027908</v>
      </c>
      <c r="F154" s="394">
        <v>0.35788389889330713</v>
      </c>
      <c r="G154" s="394">
        <v>0.68016080769912113</v>
      </c>
      <c r="H154" s="394">
        <v>0.13700000000000001</v>
      </c>
      <c r="I154" s="405" t="s">
        <v>95</v>
      </c>
    </row>
    <row r="155" spans="1:9" x14ac:dyDescent="0.3">
      <c r="A155" s="424"/>
      <c r="B155" s="424"/>
      <c r="C155" s="74" t="s">
        <v>462</v>
      </c>
      <c r="D155" s="94" t="s">
        <v>28</v>
      </c>
      <c r="E155" s="91">
        <v>12944</v>
      </c>
      <c r="F155" s="91">
        <v>15338</v>
      </c>
      <c r="G155" s="91">
        <v>24677</v>
      </c>
      <c r="H155" s="91">
        <v>31748</v>
      </c>
      <c r="I155" s="409"/>
    </row>
    <row r="156" spans="1:9" s="43" customFormat="1" x14ac:dyDescent="0.3">
      <c r="A156" s="424"/>
      <c r="B156" s="424"/>
      <c r="C156" s="76" t="s">
        <v>463</v>
      </c>
      <c r="D156" s="81" t="s">
        <v>14</v>
      </c>
      <c r="E156" s="429">
        <f>IFERROR(E155/E131*100,0)</f>
        <v>104.09636569863909</v>
      </c>
      <c r="F156" s="429">
        <f>IFERROR(F155/F131*100,0)</f>
        <v>103.59420142635531</v>
      </c>
      <c r="G156" s="429">
        <f>IFERROR(G155/G131*100,0)</f>
        <v>144.82848196136121</v>
      </c>
      <c r="H156" s="429">
        <v>149</v>
      </c>
      <c r="I156" s="224"/>
    </row>
    <row r="157" spans="1:9" x14ac:dyDescent="0.3">
      <c r="A157" s="424"/>
      <c r="B157" s="424"/>
      <c r="C157" s="360"/>
      <c r="D157" s="3"/>
      <c r="E157" s="428"/>
      <c r="F157" s="428"/>
      <c r="G157" s="428"/>
      <c r="H157" s="428"/>
      <c r="I157" s="224"/>
    </row>
    <row r="158" spans="1:9" x14ac:dyDescent="0.3">
      <c r="A158" s="424"/>
      <c r="B158" s="424"/>
      <c r="C158" s="458" t="s">
        <v>62</v>
      </c>
      <c r="D158" s="486"/>
      <c r="E158" s="486"/>
      <c r="F158" s="486"/>
      <c r="G158" s="486"/>
      <c r="H158" s="486"/>
      <c r="I158" s="412"/>
    </row>
    <row r="159" spans="1:9" s="43" customFormat="1" x14ac:dyDescent="0.3">
      <c r="A159" s="424"/>
      <c r="B159" s="424"/>
      <c r="C159" s="76" t="s">
        <v>466</v>
      </c>
      <c r="D159" s="81" t="s">
        <v>14</v>
      </c>
      <c r="E159" s="429">
        <v>62</v>
      </c>
      <c r="F159" s="429">
        <v>60</v>
      </c>
      <c r="G159" s="429">
        <v>63</v>
      </c>
      <c r="H159" s="429">
        <v>60</v>
      </c>
      <c r="I159" s="409" t="s">
        <v>349</v>
      </c>
    </row>
    <row r="160" spans="1:9" x14ac:dyDescent="0.3">
      <c r="A160" s="424"/>
      <c r="B160" s="424"/>
      <c r="D160" s="46"/>
      <c r="E160" s="46"/>
      <c r="F160" s="46"/>
      <c r="G160" s="46"/>
      <c r="H160" s="46"/>
      <c r="I160" s="224"/>
    </row>
    <row r="161" spans="1:9" x14ac:dyDescent="0.3">
      <c r="A161" s="424"/>
      <c r="B161" s="424"/>
      <c r="C161" s="458" t="s">
        <v>34</v>
      </c>
      <c r="D161" s="486"/>
      <c r="E161" s="486"/>
      <c r="F161" s="486"/>
      <c r="G161" s="486"/>
      <c r="H161" s="486"/>
      <c r="I161" s="412"/>
    </row>
    <row r="162" spans="1:9" x14ac:dyDescent="0.3">
      <c r="A162" s="444"/>
      <c r="B162" s="444"/>
      <c r="C162" s="79" t="s">
        <v>434</v>
      </c>
      <c r="D162" s="530" t="s">
        <v>26</v>
      </c>
      <c r="E162" s="395">
        <v>52772888.460000001</v>
      </c>
      <c r="F162" s="395">
        <v>53023955.960000001</v>
      </c>
      <c r="G162" s="395">
        <v>48019518.380000003</v>
      </c>
      <c r="H162" s="395">
        <v>39624000</v>
      </c>
      <c r="I162" s="409"/>
    </row>
    <row r="163" spans="1:9" x14ac:dyDescent="0.3">
      <c r="A163" s="424"/>
      <c r="B163" s="424"/>
      <c r="C163" s="360" t="s">
        <v>519</v>
      </c>
      <c r="D163" s="9" t="s">
        <v>26</v>
      </c>
      <c r="E163" s="13">
        <v>5741029.0899999999</v>
      </c>
      <c r="F163" s="13">
        <v>4637187.6500000004</v>
      </c>
      <c r="G163" s="93">
        <v>4620225.34</v>
      </c>
      <c r="H163" s="93">
        <v>4601392</v>
      </c>
      <c r="I163" s="409"/>
    </row>
    <row r="164" spans="1:9" ht="41.4" x14ac:dyDescent="0.3">
      <c r="A164" s="424"/>
      <c r="B164" s="424"/>
      <c r="C164" s="63" t="s">
        <v>36</v>
      </c>
      <c r="D164" s="440" t="s">
        <v>26</v>
      </c>
      <c r="E164" s="395">
        <v>15000</v>
      </c>
      <c r="F164" s="395">
        <v>15000</v>
      </c>
      <c r="G164" s="395">
        <v>15000</v>
      </c>
      <c r="H164" s="395">
        <v>100000</v>
      </c>
      <c r="I164" s="409" t="s">
        <v>516</v>
      </c>
    </row>
    <row r="165" spans="1:9" x14ac:dyDescent="0.3">
      <c r="A165" s="424"/>
      <c r="B165" s="424"/>
      <c r="C165" s="76" t="s">
        <v>39</v>
      </c>
      <c r="D165" s="92" t="s">
        <v>26</v>
      </c>
      <c r="E165" s="416">
        <v>0</v>
      </c>
      <c r="F165" s="416">
        <v>0</v>
      </c>
      <c r="G165" s="416">
        <v>0</v>
      </c>
      <c r="H165" s="416">
        <v>0</v>
      </c>
      <c r="I165" s="405"/>
    </row>
    <row r="166" spans="1:9" x14ac:dyDescent="0.3">
      <c r="A166" s="424"/>
      <c r="B166" s="424"/>
      <c r="C166" s="360"/>
      <c r="D166" s="9"/>
      <c r="E166" s="431"/>
      <c r="F166" s="431"/>
      <c r="G166" s="431"/>
      <c r="H166" s="431"/>
      <c r="I166" s="405"/>
    </row>
    <row r="167" spans="1:9" x14ac:dyDescent="0.3">
      <c r="A167" s="424"/>
      <c r="B167" s="424"/>
      <c r="C167" s="79" t="s">
        <v>415</v>
      </c>
      <c r="D167" s="440" t="s">
        <v>14</v>
      </c>
      <c r="E167" s="441">
        <v>74</v>
      </c>
      <c r="F167" s="441">
        <v>74</v>
      </c>
      <c r="G167" s="441">
        <v>75</v>
      </c>
      <c r="H167" s="441">
        <v>77</v>
      </c>
      <c r="I167" s="405"/>
    </row>
    <row r="168" spans="1:9" x14ac:dyDescent="0.3">
      <c r="A168" s="424"/>
      <c r="B168" s="424"/>
      <c r="D168" s="46"/>
      <c r="E168" s="46"/>
      <c r="F168" s="46"/>
      <c r="G168" s="46"/>
      <c r="H168" s="46"/>
      <c r="I168" s="224"/>
    </row>
    <row r="169" spans="1:9" ht="18" x14ac:dyDescent="0.3">
      <c r="A169" s="424"/>
      <c r="B169" s="424"/>
      <c r="C169" s="383" t="s">
        <v>9</v>
      </c>
      <c r="D169" s="52"/>
      <c r="E169" s="52"/>
      <c r="F169" s="52"/>
      <c r="G169" s="52"/>
      <c r="H169" s="52"/>
      <c r="I169" s="405"/>
    </row>
    <row r="170" spans="1:9" x14ac:dyDescent="0.3">
      <c r="A170" s="432"/>
      <c r="B170" s="432"/>
      <c r="C170" s="360"/>
      <c r="D170" s="9"/>
      <c r="E170" s="431"/>
      <c r="F170" s="431"/>
      <c r="G170" s="431"/>
      <c r="H170" s="431"/>
      <c r="I170" s="405"/>
    </row>
    <row r="171" spans="1:9" x14ac:dyDescent="0.3">
      <c r="A171" s="424"/>
      <c r="B171" s="424"/>
      <c r="C171" s="458" t="s">
        <v>27</v>
      </c>
      <c r="D171" s="486"/>
      <c r="E171" s="486"/>
      <c r="F171" s="486"/>
      <c r="G171" s="486"/>
      <c r="H171" s="486"/>
      <c r="I171" s="412"/>
    </row>
    <row r="172" spans="1:9" ht="41.4" x14ac:dyDescent="0.3">
      <c r="A172" s="424"/>
      <c r="B172" s="424"/>
      <c r="C172" s="470" t="s">
        <v>63</v>
      </c>
      <c r="D172" s="493" t="s">
        <v>28</v>
      </c>
      <c r="E172" s="495">
        <v>10611</v>
      </c>
      <c r="F172" s="495">
        <v>12260</v>
      </c>
      <c r="G172" s="495">
        <v>26244</v>
      </c>
      <c r="H172" s="495">
        <v>36208</v>
      </c>
      <c r="I172" s="224"/>
    </row>
    <row r="173" spans="1:9" x14ac:dyDescent="0.3">
      <c r="A173" s="432"/>
      <c r="B173" s="432"/>
      <c r="C173" s="362" t="s">
        <v>398</v>
      </c>
      <c r="D173" s="29" t="s">
        <v>28</v>
      </c>
      <c r="E173" s="13">
        <v>0</v>
      </c>
      <c r="F173" s="13">
        <v>0</v>
      </c>
      <c r="G173" s="13">
        <v>1</v>
      </c>
      <c r="H173" s="13">
        <v>1</v>
      </c>
      <c r="I173" s="36"/>
    </row>
    <row r="174" spans="1:9" x14ac:dyDescent="0.3">
      <c r="A174" s="432"/>
      <c r="B174" s="432"/>
      <c r="C174" s="362" t="s">
        <v>468</v>
      </c>
      <c r="D174" s="29" t="s">
        <v>28</v>
      </c>
      <c r="E174" s="13">
        <v>0</v>
      </c>
      <c r="F174" s="13">
        <v>0</v>
      </c>
      <c r="G174" s="13">
        <v>10</v>
      </c>
      <c r="H174" s="13">
        <v>102</v>
      </c>
      <c r="I174" s="224"/>
    </row>
    <row r="175" spans="1:9" x14ac:dyDescent="0.3">
      <c r="A175" s="432"/>
      <c r="B175" s="432"/>
      <c r="C175" s="362" t="s">
        <v>314</v>
      </c>
      <c r="D175" s="29" t="s">
        <v>28</v>
      </c>
      <c r="E175" s="13">
        <v>389</v>
      </c>
      <c r="F175" s="13">
        <v>430</v>
      </c>
      <c r="G175" s="13">
        <v>461</v>
      </c>
      <c r="H175" s="13">
        <v>1379</v>
      </c>
      <c r="I175" s="224"/>
    </row>
    <row r="176" spans="1:9" x14ac:dyDescent="0.3">
      <c r="A176" s="432"/>
      <c r="B176" s="432"/>
      <c r="C176" s="362" t="s">
        <v>256</v>
      </c>
      <c r="D176" s="29" t="s">
        <v>28</v>
      </c>
      <c r="E176" s="13">
        <v>522</v>
      </c>
      <c r="F176" s="13">
        <v>230</v>
      </c>
      <c r="G176" s="13">
        <v>298</v>
      </c>
      <c r="H176" s="13">
        <v>348</v>
      </c>
      <c r="I176" s="224"/>
    </row>
    <row r="177" spans="1:9" x14ac:dyDescent="0.3">
      <c r="A177" s="432"/>
      <c r="B177" s="432"/>
      <c r="C177" s="373" t="s">
        <v>255</v>
      </c>
      <c r="D177" s="71" t="s">
        <v>28</v>
      </c>
      <c r="E177" s="93">
        <v>9700</v>
      </c>
      <c r="F177" s="93">
        <v>11600</v>
      </c>
      <c r="G177" s="93">
        <v>25474</v>
      </c>
      <c r="H177" s="93">
        <v>34378</v>
      </c>
      <c r="I177" s="224"/>
    </row>
    <row r="178" spans="1:9" ht="27.6" x14ac:dyDescent="0.3">
      <c r="A178" s="424"/>
      <c r="B178" s="424"/>
      <c r="C178" s="470" t="s">
        <v>30</v>
      </c>
      <c r="D178" s="400" t="s">
        <v>28</v>
      </c>
      <c r="E178" s="495">
        <v>9700</v>
      </c>
      <c r="F178" s="495">
        <v>11600</v>
      </c>
      <c r="G178" s="495">
        <v>25507</v>
      </c>
      <c r="H178" s="495">
        <v>35365</v>
      </c>
      <c r="I178" s="405"/>
    </row>
    <row r="179" spans="1:9" x14ac:dyDescent="0.3">
      <c r="A179" s="432"/>
      <c r="B179" s="432"/>
      <c r="C179" s="362" t="s">
        <v>468</v>
      </c>
      <c r="D179" s="29" t="s">
        <v>28</v>
      </c>
      <c r="E179" s="13">
        <v>0</v>
      </c>
      <c r="F179" s="13">
        <v>0</v>
      </c>
      <c r="G179" s="13">
        <v>2</v>
      </c>
      <c r="H179" s="13">
        <v>90</v>
      </c>
      <c r="I179" s="405"/>
    </row>
    <row r="180" spans="1:9" x14ac:dyDescent="0.3">
      <c r="A180" s="432"/>
      <c r="B180" s="432"/>
      <c r="C180" s="362" t="s">
        <v>399</v>
      </c>
      <c r="D180" s="29" t="s">
        <v>28</v>
      </c>
      <c r="E180" s="13">
        <v>0</v>
      </c>
      <c r="F180" s="13">
        <v>0</v>
      </c>
      <c r="G180" s="13">
        <v>31</v>
      </c>
      <c r="H180" s="13">
        <v>897</v>
      </c>
      <c r="I180" s="405"/>
    </row>
    <row r="181" spans="1:9" x14ac:dyDescent="0.3">
      <c r="A181" s="432"/>
      <c r="B181" s="432"/>
      <c r="C181" s="373" t="s">
        <v>400</v>
      </c>
      <c r="D181" s="71" t="s">
        <v>28</v>
      </c>
      <c r="E181" s="93">
        <v>9700</v>
      </c>
      <c r="F181" s="93">
        <v>11600</v>
      </c>
      <c r="G181" s="93">
        <v>25474</v>
      </c>
      <c r="H181" s="93">
        <v>34378</v>
      </c>
      <c r="I181" s="405"/>
    </row>
    <row r="182" spans="1:9" s="43" customFormat="1" ht="27.6" x14ac:dyDescent="0.3">
      <c r="A182" s="424"/>
      <c r="B182" s="424"/>
      <c r="C182" s="79" t="s">
        <v>31</v>
      </c>
      <c r="D182" s="80" t="s">
        <v>14</v>
      </c>
      <c r="E182" s="395">
        <f>E178/E59*100</f>
        <v>65.54939856737397</v>
      </c>
      <c r="F182" s="395">
        <f>F178/F59*100</f>
        <v>68.351894408107952</v>
      </c>
      <c r="G182" s="395">
        <f>G178/G59*100</f>
        <v>144.44192762897106</v>
      </c>
      <c r="H182" s="395">
        <v>149</v>
      </c>
      <c r="I182" s="405"/>
    </row>
    <row r="183" spans="1:9" x14ac:dyDescent="0.3">
      <c r="A183" s="424"/>
      <c r="B183" s="424"/>
      <c r="C183" s="74"/>
      <c r="D183" s="75"/>
      <c r="E183" s="94"/>
      <c r="F183" s="420"/>
      <c r="G183" s="3"/>
      <c r="H183" s="3"/>
      <c r="I183" s="224"/>
    </row>
    <row r="184" spans="1:9" x14ac:dyDescent="0.3">
      <c r="A184" s="424"/>
      <c r="B184" s="424"/>
      <c r="C184" s="458" t="s">
        <v>68</v>
      </c>
      <c r="D184" s="486"/>
      <c r="E184" s="486"/>
      <c r="F184" s="486"/>
      <c r="G184" s="486"/>
      <c r="H184" s="486"/>
      <c r="I184" s="412"/>
    </row>
    <row r="185" spans="1:9" x14ac:dyDescent="0.3">
      <c r="A185" s="424"/>
      <c r="B185" s="424"/>
      <c r="C185" s="76" t="s">
        <v>64</v>
      </c>
      <c r="D185" s="71" t="s">
        <v>23</v>
      </c>
      <c r="E185" s="81">
        <v>0</v>
      </c>
      <c r="F185" s="95">
        <v>0</v>
      </c>
      <c r="G185" s="95">
        <v>0</v>
      </c>
      <c r="H185" s="89">
        <v>0</v>
      </c>
      <c r="I185" s="409"/>
    </row>
    <row r="186" spans="1:9" x14ac:dyDescent="0.3">
      <c r="A186" s="424"/>
      <c r="B186" s="424"/>
      <c r="C186" s="360"/>
      <c r="D186" s="29"/>
      <c r="E186" s="3"/>
      <c r="F186" s="2"/>
      <c r="G186" s="2"/>
      <c r="H186" s="2"/>
      <c r="I186" s="409"/>
    </row>
    <row r="187" spans="1:9" x14ac:dyDescent="0.3">
      <c r="A187" s="432"/>
      <c r="B187" s="432"/>
      <c r="C187" s="360"/>
      <c r="D187" s="29"/>
      <c r="E187" s="3"/>
      <c r="F187" s="2"/>
      <c r="G187" s="2"/>
      <c r="H187" s="2"/>
      <c r="I187" s="409"/>
    </row>
    <row r="188" spans="1:9" hidden="1" x14ac:dyDescent="0.3">
      <c r="A188" s="424"/>
      <c r="B188" s="424"/>
      <c r="C188" s="360"/>
      <c r="D188" s="29"/>
      <c r="E188" s="3"/>
      <c r="F188" s="2"/>
      <c r="G188" s="2"/>
      <c r="H188" s="2"/>
      <c r="I188" s="409"/>
    </row>
    <row r="189" spans="1:9" hidden="1" x14ac:dyDescent="0.3">
      <c r="A189" s="424"/>
      <c r="B189" s="424"/>
      <c r="C189" s="360"/>
      <c r="D189" s="29"/>
      <c r="E189" s="3"/>
      <c r="F189" s="2"/>
      <c r="G189" s="2"/>
      <c r="H189" s="2"/>
      <c r="I189" s="409"/>
    </row>
    <row r="190" spans="1:9" hidden="1" x14ac:dyDescent="0.3">
      <c r="A190" s="424"/>
      <c r="B190" s="424"/>
      <c r="C190" s="360"/>
      <c r="D190" s="29"/>
      <c r="E190" s="3"/>
      <c r="F190" s="2"/>
      <c r="G190" s="2"/>
      <c r="H190" s="2"/>
      <c r="I190" s="409"/>
    </row>
    <row r="191" spans="1:9" hidden="1" x14ac:dyDescent="0.3">
      <c r="A191" s="424"/>
      <c r="B191" s="424"/>
      <c r="C191" s="360"/>
      <c r="D191" s="29"/>
      <c r="E191" s="3"/>
      <c r="F191" s="2"/>
      <c r="G191" s="2"/>
      <c r="H191" s="2"/>
      <c r="I191" s="409"/>
    </row>
    <row r="192" spans="1:9" hidden="1" x14ac:dyDescent="0.3">
      <c r="A192" s="424"/>
      <c r="B192" s="424"/>
      <c r="C192" s="360"/>
      <c r="D192" s="29"/>
      <c r="E192" s="3"/>
      <c r="F192" s="2"/>
      <c r="G192" s="2"/>
      <c r="H192" s="2"/>
      <c r="I192" s="409"/>
    </row>
    <row r="193" spans="5:9" hidden="1" x14ac:dyDescent="0.3">
      <c r="E193" s="46"/>
      <c r="F193" s="46"/>
      <c r="G193" s="46"/>
      <c r="H193" s="46"/>
      <c r="I193" s="47"/>
    </row>
    <row r="194" spans="5:9" hidden="1" x14ac:dyDescent="0.3">
      <c r="E194" s="46"/>
      <c r="F194" s="46"/>
      <c r="G194" s="46"/>
      <c r="H194" s="46"/>
    </row>
    <row r="195" spans="5:9" hidden="1" x14ac:dyDescent="0.3">
      <c r="E195" s="46"/>
      <c r="F195" s="46"/>
      <c r="G195" s="46"/>
      <c r="H195" s="46"/>
    </row>
    <row r="196" spans="5:9" hidden="1" x14ac:dyDescent="0.3">
      <c r="E196" s="46"/>
      <c r="F196" s="46"/>
      <c r="G196" s="46"/>
      <c r="H196" s="46"/>
    </row>
    <row r="197" spans="5:9" hidden="1" x14ac:dyDescent="0.3">
      <c r="E197" s="46"/>
      <c r="F197" s="46"/>
      <c r="G197" s="46"/>
      <c r="H197" s="46"/>
    </row>
    <row r="198" spans="5:9" hidden="1" x14ac:dyDescent="0.3">
      <c r="E198" s="46"/>
      <c r="F198" s="46"/>
      <c r="G198" s="46"/>
      <c r="H198" s="46"/>
    </row>
    <row r="199" spans="5:9" hidden="1" x14ac:dyDescent="0.3">
      <c r="E199" s="46"/>
      <c r="F199" s="46"/>
      <c r="G199" s="46"/>
      <c r="H199" s="46"/>
    </row>
    <row r="200" spans="5:9" hidden="1" x14ac:dyDescent="0.3">
      <c r="E200" s="46"/>
      <c r="F200" s="46"/>
      <c r="G200" s="46"/>
      <c r="H200" s="46"/>
    </row>
    <row r="201" spans="5:9" hidden="1" x14ac:dyDescent="0.3">
      <c r="E201" s="46"/>
      <c r="F201" s="46"/>
      <c r="G201" s="46"/>
      <c r="H201" s="46"/>
    </row>
    <row r="202" spans="5:9" hidden="1" x14ac:dyDescent="0.3">
      <c r="E202" s="46"/>
      <c r="F202" s="46"/>
      <c r="G202" s="46"/>
      <c r="H202" s="46"/>
    </row>
    <row r="203" spans="5:9" hidden="1" x14ac:dyDescent="0.3">
      <c r="E203" s="46"/>
      <c r="F203" s="46"/>
      <c r="G203" s="46"/>
      <c r="H203" s="46"/>
    </row>
    <row r="204" spans="5:9" hidden="1" x14ac:dyDescent="0.3">
      <c r="E204" s="46"/>
      <c r="F204" s="46"/>
      <c r="G204" s="46"/>
      <c r="H204" s="46"/>
    </row>
    <row r="205" spans="5:9" hidden="1" x14ac:dyDescent="0.3">
      <c r="E205" s="46"/>
      <c r="F205" s="46"/>
      <c r="G205" s="46"/>
      <c r="H205" s="46"/>
    </row>
    <row r="206" spans="5:9" hidden="1" x14ac:dyDescent="0.3">
      <c r="E206" s="46"/>
      <c r="F206" s="46"/>
      <c r="G206" s="46"/>
      <c r="H206" s="46"/>
    </row>
    <row r="207" spans="5:9" hidden="1" x14ac:dyDescent="0.3">
      <c r="E207" s="46"/>
      <c r="F207" s="46"/>
      <c r="G207" s="46"/>
      <c r="H207" s="46"/>
    </row>
    <row r="208" spans="5:9" hidden="1" x14ac:dyDescent="0.3">
      <c r="E208" s="46"/>
      <c r="F208" s="46"/>
      <c r="G208" s="46"/>
      <c r="H208" s="46"/>
    </row>
    <row r="209" spans="5:8" hidden="1" x14ac:dyDescent="0.3">
      <c r="E209" s="46"/>
      <c r="F209" s="46"/>
      <c r="G209" s="46"/>
      <c r="H209" s="46"/>
    </row>
    <row r="210" spans="5:8" hidden="1" x14ac:dyDescent="0.3">
      <c r="E210" s="46"/>
      <c r="F210" s="46"/>
      <c r="G210" s="46"/>
      <c r="H210" s="46"/>
    </row>
    <row r="211" spans="5:8" hidden="1" x14ac:dyDescent="0.3">
      <c r="E211" s="46"/>
      <c r="F211" s="46"/>
      <c r="G211" s="46"/>
      <c r="H211" s="46"/>
    </row>
    <row r="212" spans="5:8" hidden="1" x14ac:dyDescent="0.3">
      <c r="E212" s="46"/>
      <c r="F212" s="46"/>
      <c r="G212" s="46"/>
      <c r="H212" s="46"/>
    </row>
    <row r="213" spans="5:8" hidden="1" x14ac:dyDescent="0.3">
      <c r="E213" s="46"/>
      <c r="F213" s="46"/>
      <c r="G213" s="46"/>
      <c r="H213" s="46"/>
    </row>
    <row r="214" spans="5:8" hidden="1" x14ac:dyDescent="0.3">
      <c r="E214" s="46"/>
      <c r="F214" s="46"/>
      <c r="G214" s="46"/>
      <c r="H214" s="46"/>
    </row>
    <row r="215" spans="5:8" hidden="1" x14ac:dyDescent="0.3">
      <c r="E215" s="46"/>
      <c r="F215" s="46"/>
      <c r="G215" s="46"/>
      <c r="H215" s="46"/>
    </row>
    <row r="216" spans="5:8" hidden="1" x14ac:dyDescent="0.3">
      <c r="E216" s="46"/>
      <c r="F216" s="46"/>
      <c r="G216" s="46"/>
      <c r="H216" s="46"/>
    </row>
    <row r="217" spans="5:8" hidden="1" x14ac:dyDescent="0.3">
      <c r="E217" s="46"/>
      <c r="F217" s="46"/>
      <c r="G217" s="46"/>
      <c r="H217" s="46"/>
    </row>
    <row r="218" spans="5:8" hidden="1" x14ac:dyDescent="0.3">
      <c r="E218" s="46"/>
      <c r="F218" s="46"/>
      <c r="G218" s="46"/>
      <c r="H218" s="46"/>
    </row>
    <row r="219" spans="5:8" hidden="1" x14ac:dyDescent="0.3">
      <c r="E219" s="46"/>
      <c r="F219" s="46"/>
      <c r="G219" s="46"/>
      <c r="H219" s="46"/>
    </row>
    <row r="220" spans="5:8" hidden="1" x14ac:dyDescent="0.3">
      <c r="E220" s="46"/>
      <c r="F220" s="46"/>
      <c r="G220" s="46"/>
      <c r="H220" s="46"/>
    </row>
    <row r="221" spans="5:8" hidden="1" x14ac:dyDescent="0.3">
      <c r="E221" s="46"/>
      <c r="F221" s="46"/>
      <c r="G221" s="46"/>
      <c r="H221" s="46"/>
    </row>
    <row r="222" spans="5:8" hidden="1" x14ac:dyDescent="0.3">
      <c r="E222" s="46"/>
      <c r="F222" s="46"/>
      <c r="G222" s="46"/>
      <c r="H222" s="46"/>
    </row>
    <row r="223" spans="5:8" hidden="1" x14ac:dyDescent="0.3">
      <c r="E223" s="46"/>
      <c r="F223" s="46"/>
      <c r="G223" s="46"/>
      <c r="H223" s="46"/>
    </row>
    <row r="224" spans="5:8" hidden="1" x14ac:dyDescent="0.3">
      <c r="E224" s="46"/>
      <c r="F224" s="46"/>
      <c r="G224" s="46"/>
      <c r="H224" s="46"/>
    </row>
    <row r="225" spans="5:8" hidden="1" x14ac:dyDescent="0.3">
      <c r="E225" s="46"/>
      <c r="F225" s="46"/>
      <c r="G225" s="46"/>
      <c r="H225" s="46"/>
    </row>
    <row r="226" spans="5:8" hidden="1" x14ac:dyDescent="0.3">
      <c r="E226" s="46"/>
      <c r="F226" s="46"/>
      <c r="G226" s="46"/>
      <c r="H226" s="46"/>
    </row>
    <row r="227" spans="5:8" hidden="1" x14ac:dyDescent="0.3">
      <c r="E227" s="46"/>
      <c r="F227" s="46"/>
      <c r="G227" s="46"/>
      <c r="H227" s="46"/>
    </row>
    <row r="228" spans="5:8" hidden="1" x14ac:dyDescent="0.3">
      <c r="E228" s="46"/>
      <c r="F228" s="46"/>
      <c r="G228" s="46"/>
      <c r="H228" s="46"/>
    </row>
    <row r="229" spans="5:8" hidden="1" x14ac:dyDescent="0.3">
      <c r="E229" s="46"/>
      <c r="F229" s="46"/>
      <c r="G229" s="46"/>
      <c r="H229" s="46"/>
    </row>
    <row r="230" spans="5:8" hidden="1" x14ac:dyDescent="0.3">
      <c r="E230" s="46"/>
      <c r="F230" s="46"/>
      <c r="G230" s="46"/>
      <c r="H230" s="46"/>
    </row>
    <row r="231" spans="5:8" hidden="1" x14ac:dyDescent="0.3">
      <c r="E231" s="46"/>
      <c r="F231" s="46"/>
      <c r="G231" s="46"/>
      <c r="H231" s="46"/>
    </row>
    <row r="232" spans="5:8" hidden="1" x14ac:dyDescent="0.3">
      <c r="E232" s="46"/>
      <c r="F232" s="46"/>
      <c r="G232" s="46"/>
      <c r="H232" s="46"/>
    </row>
    <row r="233" spans="5:8" hidden="1" x14ac:dyDescent="0.3">
      <c r="E233" s="46"/>
      <c r="F233" s="46"/>
      <c r="G233" s="46"/>
      <c r="H233" s="46"/>
    </row>
    <row r="234" spans="5:8" hidden="1" x14ac:dyDescent="0.3">
      <c r="E234" s="46"/>
      <c r="F234" s="46"/>
      <c r="G234" s="46"/>
      <c r="H234" s="46"/>
    </row>
    <row r="235" spans="5:8" hidden="1" x14ac:dyDescent="0.3">
      <c r="E235" s="46"/>
      <c r="F235" s="46"/>
      <c r="G235" s="46"/>
      <c r="H235" s="46"/>
    </row>
    <row r="236" spans="5:8" hidden="1" x14ac:dyDescent="0.3">
      <c r="E236" s="46"/>
      <c r="F236" s="46"/>
      <c r="G236" s="46"/>
      <c r="H236" s="46"/>
    </row>
    <row r="237" spans="5:8" hidden="1" x14ac:dyDescent="0.3">
      <c r="E237" s="46"/>
      <c r="F237" s="46"/>
      <c r="G237" s="46"/>
      <c r="H237" s="46"/>
    </row>
    <row r="238" spans="5:8" hidden="1" x14ac:dyDescent="0.3">
      <c r="E238" s="46"/>
      <c r="F238" s="46"/>
      <c r="G238" s="46"/>
      <c r="H238" s="46"/>
    </row>
    <row r="239" spans="5:8" hidden="1" x14ac:dyDescent="0.3">
      <c r="E239" s="46"/>
      <c r="F239" s="46"/>
      <c r="G239" s="46"/>
      <c r="H239" s="46"/>
    </row>
    <row r="240" spans="5:8" hidden="1" x14ac:dyDescent="0.3">
      <c r="E240" s="46"/>
      <c r="F240" s="46"/>
      <c r="G240" s="46"/>
      <c r="H240" s="46"/>
    </row>
    <row r="241" spans="5:8" hidden="1" x14ac:dyDescent="0.3">
      <c r="E241" s="46"/>
      <c r="F241" s="46"/>
      <c r="G241" s="46"/>
      <c r="H241" s="46"/>
    </row>
    <row r="242" spans="5:8" hidden="1" x14ac:dyDescent="0.3">
      <c r="E242" s="46"/>
      <c r="F242" s="46"/>
      <c r="G242" s="46"/>
      <c r="H242" s="46"/>
    </row>
    <row r="243" spans="5:8" hidden="1" x14ac:dyDescent="0.3">
      <c r="E243" s="46"/>
      <c r="F243" s="46"/>
      <c r="G243" s="46"/>
      <c r="H243" s="46"/>
    </row>
    <row r="244" spans="5:8" hidden="1" x14ac:dyDescent="0.3">
      <c r="E244" s="46"/>
      <c r="F244" s="46"/>
      <c r="G244" s="46"/>
      <c r="H244" s="46"/>
    </row>
    <row r="245" spans="5:8" hidden="1" x14ac:dyDescent="0.3">
      <c r="E245" s="46"/>
      <c r="F245" s="46"/>
      <c r="G245" s="46"/>
      <c r="H245" s="46"/>
    </row>
    <row r="246" spans="5:8" hidden="1" x14ac:dyDescent="0.3">
      <c r="E246" s="46"/>
      <c r="F246" s="46"/>
      <c r="G246" s="46"/>
      <c r="H246" s="46"/>
    </row>
    <row r="247" spans="5:8" hidden="1" x14ac:dyDescent="0.3">
      <c r="E247" s="46"/>
      <c r="F247" s="46"/>
      <c r="G247" s="46"/>
      <c r="H247" s="46"/>
    </row>
    <row r="248" spans="5:8" hidden="1" x14ac:dyDescent="0.3">
      <c r="E248" s="46"/>
      <c r="F248" s="46"/>
      <c r="G248" s="46"/>
      <c r="H248" s="46"/>
    </row>
    <row r="249" spans="5:8" hidden="1" x14ac:dyDescent="0.3">
      <c r="E249" s="46"/>
      <c r="F249" s="46"/>
      <c r="G249" s="46"/>
      <c r="H249" s="46"/>
    </row>
    <row r="250" spans="5:8" hidden="1" x14ac:dyDescent="0.3">
      <c r="E250" s="46"/>
      <c r="F250" s="46"/>
      <c r="G250" s="46"/>
      <c r="H250" s="46"/>
    </row>
    <row r="251" spans="5:8" hidden="1" x14ac:dyDescent="0.3">
      <c r="E251" s="46"/>
      <c r="F251" s="46"/>
      <c r="G251" s="46"/>
      <c r="H251" s="46"/>
    </row>
    <row r="252" spans="5:8" hidden="1" x14ac:dyDescent="0.3">
      <c r="E252" s="46"/>
      <c r="F252" s="46"/>
      <c r="G252" s="46"/>
      <c r="H252" s="46"/>
    </row>
    <row r="253" spans="5:8" hidden="1" x14ac:dyDescent="0.3">
      <c r="E253" s="46"/>
      <c r="F253" s="46"/>
      <c r="G253" s="46"/>
      <c r="H253" s="46"/>
    </row>
    <row r="254" spans="5:8" hidden="1" x14ac:dyDescent="0.3">
      <c r="E254" s="46"/>
      <c r="F254" s="46"/>
      <c r="G254" s="46"/>
      <c r="H254" s="46"/>
    </row>
    <row r="255" spans="5:8" hidden="1" x14ac:dyDescent="0.3">
      <c r="E255" s="46"/>
      <c r="F255" s="46"/>
      <c r="G255" s="46"/>
      <c r="H255" s="46"/>
    </row>
    <row r="256" spans="5:8" hidden="1" x14ac:dyDescent="0.3">
      <c r="E256" s="46"/>
      <c r="F256" s="46"/>
      <c r="G256" s="46"/>
      <c r="H256" s="46"/>
    </row>
    <row r="257" spans="5:8" hidden="1" x14ac:dyDescent="0.3">
      <c r="E257" s="46"/>
      <c r="F257" s="46"/>
      <c r="G257" s="46"/>
      <c r="H257" s="46"/>
    </row>
    <row r="258" spans="5:8" hidden="1" x14ac:dyDescent="0.3">
      <c r="E258" s="46"/>
      <c r="F258" s="46"/>
      <c r="G258" s="46"/>
      <c r="H258" s="46"/>
    </row>
    <row r="259" spans="5:8" hidden="1" x14ac:dyDescent="0.3">
      <c r="E259" s="46"/>
      <c r="F259" s="46"/>
      <c r="G259" s="46"/>
      <c r="H259" s="46"/>
    </row>
    <row r="260" spans="5:8" hidden="1" x14ac:dyDescent="0.3">
      <c r="E260" s="46"/>
      <c r="F260" s="46"/>
      <c r="G260" s="46"/>
      <c r="H260" s="46"/>
    </row>
    <row r="261" spans="5:8" hidden="1" x14ac:dyDescent="0.3">
      <c r="E261" s="46"/>
      <c r="F261" s="46"/>
      <c r="G261" s="46"/>
      <c r="H261" s="46"/>
    </row>
    <row r="262" spans="5:8" hidden="1" x14ac:dyDescent="0.3">
      <c r="E262" s="46"/>
      <c r="F262" s="46"/>
      <c r="G262" s="46"/>
      <c r="H262" s="46"/>
    </row>
    <row r="263" spans="5:8" hidden="1" x14ac:dyDescent="0.3">
      <c r="E263" s="46"/>
      <c r="F263" s="46"/>
      <c r="G263" s="46"/>
      <c r="H263" s="46"/>
    </row>
    <row r="264" spans="5:8" hidden="1" x14ac:dyDescent="0.3">
      <c r="E264" s="46"/>
      <c r="F264" s="46"/>
      <c r="G264" s="46"/>
      <c r="H264" s="46"/>
    </row>
    <row r="265" spans="5:8" hidden="1" x14ac:dyDescent="0.3">
      <c r="E265" s="46"/>
      <c r="F265" s="46"/>
      <c r="G265" s="46"/>
      <c r="H265" s="46"/>
    </row>
    <row r="266" spans="5:8" hidden="1" x14ac:dyDescent="0.3">
      <c r="E266" s="46"/>
      <c r="F266" s="46"/>
      <c r="G266" s="46"/>
      <c r="H266" s="46"/>
    </row>
    <row r="267" spans="5:8" hidden="1" x14ac:dyDescent="0.3">
      <c r="E267" s="46"/>
      <c r="F267" s="46"/>
      <c r="G267" s="46"/>
      <c r="H267" s="46"/>
    </row>
    <row r="268" spans="5:8" hidden="1" x14ac:dyDescent="0.3">
      <c r="E268" s="46"/>
      <c r="F268" s="46"/>
      <c r="G268" s="46"/>
      <c r="H268" s="46"/>
    </row>
    <row r="269" spans="5:8" hidden="1" x14ac:dyDescent="0.3">
      <c r="E269" s="46"/>
      <c r="F269" s="46"/>
      <c r="G269" s="46"/>
      <c r="H269" s="46"/>
    </row>
    <row r="270" spans="5:8" hidden="1" x14ac:dyDescent="0.3">
      <c r="E270" s="46"/>
      <c r="F270" s="46"/>
      <c r="G270" s="46"/>
      <c r="H270" s="46"/>
    </row>
    <row r="271" spans="5:8" hidden="1" x14ac:dyDescent="0.3">
      <c r="E271" s="46"/>
      <c r="F271" s="46"/>
      <c r="G271" s="46"/>
      <c r="H271" s="46"/>
    </row>
    <row r="272" spans="5:8" hidden="1" x14ac:dyDescent="0.3">
      <c r="E272" s="46"/>
      <c r="F272" s="46"/>
      <c r="G272" s="46"/>
      <c r="H272" s="46"/>
    </row>
    <row r="273" spans="5:8" hidden="1" x14ac:dyDescent="0.3">
      <c r="E273" s="46"/>
      <c r="F273" s="46"/>
      <c r="G273" s="46"/>
      <c r="H273" s="46"/>
    </row>
    <row r="274" spans="5:8" hidden="1" x14ac:dyDescent="0.3">
      <c r="E274" s="46"/>
      <c r="F274" s="46"/>
      <c r="G274" s="46"/>
      <c r="H274" s="46"/>
    </row>
    <row r="275" spans="5:8" hidden="1" x14ac:dyDescent="0.3">
      <c r="E275" s="46"/>
      <c r="F275" s="46"/>
      <c r="G275" s="46"/>
      <c r="H275" s="46"/>
    </row>
    <row r="276" spans="5:8" hidden="1" x14ac:dyDescent="0.3">
      <c r="E276" s="46"/>
      <c r="F276" s="46"/>
      <c r="G276" s="46"/>
      <c r="H276" s="46"/>
    </row>
    <row r="277" spans="5:8" hidden="1" x14ac:dyDescent="0.3">
      <c r="E277" s="46"/>
      <c r="F277" s="46"/>
      <c r="G277" s="46"/>
      <c r="H277" s="46"/>
    </row>
    <row r="278" spans="5:8" hidden="1" x14ac:dyDescent="0.3">
      <c r="E278" s="46"/>
      <c r="F278" s="46"/>
      <c r="G278" s="46"/>
      <c r="H278" s="46"/>
    </row>
    <row r="279" spans="5:8" hidden="1" x14ac:dyDescent="0.3">
      <c r="E279" s="46"/>
      <c r="F279" s="46"/>
      <c r="G279" s="46"/>
      <c r="H279" s="46"/>
    </row>
    <row r="280" spans="5:8" hidden="1" x14ac:dyDescent="0.3">
      <c r="E280" s="46"/>
      <c r="F280" s="46"/>
      <c r="G280" s="46"/>
      <c r="H280" s="46"/>
    </row>
    <row r="281" spans="5:8" hidden="1" x14ac:dyDescent="0.3">
      <c r="E281" s="46"/>
      <c r="F281" s="46"/>
      <c r="G281" s="46"/>
      <c r="H281" s="46"/>
    </row>
    <row r="282" spans="5:8" hidden="1" x14ac:dyDescent="0.3">
      <c r="E282" s="46"/>
      <c r="F282" s="46"/>
      <c r="G282" s="46"/>
      <c r="H282" s="46"/>
    </row>
    <row r="283" spans="5:8" hidden="1" x14ac:dyDescent="0.3">
      <c r="E283" s="46"/>
      <c r="F283" s="46"/>
      <c r="G283" s="46"/>
      <c r="H283" s="46"/>
    </row>
    <row r="284" spans="5:8" hidden="1" x14ac:dyDescent="0.3">
      <c r="E284" s="46"/>
      <c r="F284" s="46"/>
      <c r="G284" s="46"/>
      <c r="H284" s="46"/>
    </row>
    <row r="285" spans="5:8" hidden="1" x14ac:dyDescent="0.3">
      <c r="E285" s="46"/>
      <c r="F285" s="46"/>
      <c r="G285" s="46"/>
      <c r="H285" s="46"/>
    </row>
    <row r="286" spans="5:8" hidden="1" x14ac:dyDescent="0.3">
      <c r="E286" s="46"/>
      <c r="F286" s="46"/>
      <c r="G286" s="46"/>
      <c r="H286" s="46"/>
    </row>
    <row r="287" spans="5:8" hidden="1" x14ac:dyDescent="0.3">
      <c r="E287" s="46"/>
      <c r="F287" s="46"/>
      <c r="G287" s="46"/>
      <c r="H287" s="46"/>
    </row>
    <row r="288" spans="5:8" hidden="1" x14ac:dyDescent="0.3">
      <c r="E288" s="46"/>
      <c r="F288" s="46"/>
      <c r="G288" s="46"/>
      <c r="H288" s="46"/>
    </row>
    <row r="289" spans="5:8" hidden="1" x14ac:dyDescent="0.3">
      <c r="E289" s="46"/>
      <c r="F289" s="46"/>
      <c r="G289" s="46"/>
      <c r="H289" s="46"/>
    </row>
    <row r="290" spans="5:8" hidden="1" x14ac:dyDescent="0.3">
      <c r="E290" s="46"/>
      <c r="F290" s="46"/>
      <c r="G290" s="46"/>
      <c r="H290" s="46"/>
    </row>
    <row r="291" spans="5:8" hidden="1" x14ac:dyDescent="0.3">
      <c r="E291" s="46"/>
      <c r="F291" s="46"/>
      <c r="G291" s="46"/>
      <c r="H291" s="46"/>
    </row>
    <row r="292" spans="5:8" hidden="1" x14ac:dyDescent="0.3">
      <c r="E292" s="46"/>
      <c r="F292" s="46"/>
      <c r="G292" s="46"/>
      <c r="H292" s="46"/>
    </row>
    <row r="293" spans="5:8" hidden="1" x14ac:dyDescent="0.3">
      <c r="E293" s="46"/>
      <c r="F293" s="46"/>
      <c r="G293" s="46"/>
      <c r="H293" s="46"/>
    </row>
    <row r="294" spans="5:8" hidden="1" x14ac:dyDescent="0.3">
      <c r="E294" s="46"/>
      <c r="F294" s="46"/>
      <c r="G294" s="46"/>
      <c r="H294" s="46"/>
    </row>
    <row r="295" spans="5:8" hidden="1" x14ac:dyDescent="0.3">
      <c r="E295" s="46"/>
      <c r="F295" s="46"/>
      <c r="G295" s="46"/>
      <c r="H295" s="46"/>
    </row>
    <row r="296" spans="5:8" hidden="1" x14ac:dyDescent="0.3">
      <c r="E296" s="46"/>
      <c r="F296" s="46"/>
      <c r="G296" s="46"/>
      <c r="H296" s="46"/>
    </row>
    <row r="297" spans="5:8" hidden="1" x14ac:dyDescent="0.3">
      <c r="E297" s="46"/>
      <c r="F297" s="46"/>
      <c r="G297" s="46"/>
      <c r="H297" s="46"/>
    </row>
    <row r="298" spans="5:8" hidden="1" x14ac:dyDescent="0.3">
      <c r="E298" s="46"/>
      <c r="F298" s="46"/>
      <c r="G298" s="46"/>
      <c r="H298" s="46"/>
    </row>
    <row r="299" spans="5:8" hidden="1" x14ac:dyDescent="0.3">
      <c r="E299" s="46"/>
      <c r="F299" s="46"/>
      <c r="G299" s="46"/>
      <c r="H299" s="46"/>
    </row>
    <row r="300" spans="5:8" hidden="1" x14ac:dyDescent="0.3">
      <c r="E300" s="46"/>
      <c r="F300" s="46"/>
      <c r="G300" s="46"/>
      <c r="H300" s="46"/>
    </row>
    <row r="301" spans="5:8" hidden="1" x14ac:dyDescent="0.3">
      <c r="E301" s="46"/>
      <c r="F301" s="46"/>
      <c r="G301" s="46"/>
      <c r="H301" s="46"/>
    </row>
    <row r="302" spans="5:8" hidden="1" x14ac:dyDescent="0.3">
      <c r="E302" s="46"/>
      <c r="F302" s="46"/>
      <c r="G302" s="46"/>
      <c r="H302" s="46"/>
    </row>
    <row r="303" spans="5:8" hidden="1" x14ac:dyDescent="0.3">
      <c r="E303" s="46"/>
      <c r="F303" s="46"/>
      <c r="G303" s="46"/>
      <c r="H303" s="46"/>
    </row>
    <row r="304" spans="5:8" hidden="1" x14ac:dyDescent="0.3">
      <c r="E304" s="46"/>
      <c r="F304" s="46"/>
      <c r="G304" s="46"/>
      <c r="H304" s="46"/>
    </row>
    <row r="305" spans="5:8" hidden="1" x14ac:dyDescent="0.3">
      <c r="E305" s="46"/>
      <c r="F305" s="46"/>
      <c r="G305" s="46"/>
      <c r="H305" s="46"/>
    </row>
    <row r="306" spans="5:8" hidden="1" x14ac:dyDescent="0.3">
      <c r="E306" s="46"/>
      <c r="F306" s="46"/>
      <c r="G306" s="46"/>
      <c r="H306" s="46"/>
    </row>
    <row r="307" spans="5:8" hidden="1" x14ac:dyDescent="0.3">
      <c r="E307" s="46"/>
      <c r="F307" s="46"/>
      <c r="G307" s="46"/>
      <c r="H307" s="46"/>
    </row>
    <row r="308" spans="5:8" hidden="1" x14ac:dyDescent="0.3">
      <c r="E308" s="46"/>
      <c r="F308" s="46"/>
      <c r="G308" s="46"/>
      <c r="H308" s="46"/>
    </row>
    <row r="309" spans="5:8" hidden="1" x14ac:dyDescent="0.3">
      <c r="E309" s="46"/>
      <c r="F309" s="46"/>
      <c r="G309" s="46"/>
      <c r="H309" s="46"/>
    </row>
    <row r="310" spans="5:8" hidden="1" x14ac:dyDescent="0.3">
      <c r="E310" s="46"/>
      <c r="F310" s="46"/>
      <c r="G310" s="46"/>
      <c r="H310" s="46"/>
    </row>
    <row r="311" spans="5:8" hidden="1" x14ac:dyDescent="0.3">
      <c r="E311" s="46"/>
      <c r="F311" s="46"/>
      <c r="G311" s="46"/>
      <c r="H311" s="46"/>
    </row>
    <row r="312" spans="5:8" hidden="1" x14ac:dyDescent="0.3">
      <c r="E312" s="46"/>
      <c r="F312" s="46"/>
      <c r="G312" s="46"/>
      <c r="H312" s="46"/>
    </row>
    <row r="313" spans="5:8" hidden="1" x14ac:dyDescent="0.3">
      <c r="E313" s="46"/>
      <c r="F313" s="46"/>
      <c r="G313" s="46"/>
      <c r="H313" s="46"/>
    </row>
    <row r="314" spans="5:8" hidden="1" x14ac:dyDescent="0.3">
      <c r="E314" s="46"/>
      <c r="F314" s="46"/>
      <c r="G314" s="46"/>
      <c r="H314" s="46"/>
    </row>
    <row r="315" spans="5:8" hidden="1" x14ac:dyDescent="0.3">
      <c r="E315" s="46"/>
      <c r="F315" s="46"/>
      <c r="G315" s="46"/>
      <c r="H315" s="46"/>
    </row>
    <row r="316" spans="5:8" hidden="1" x14ac:dyDescent="0.3">
      <c r="E316" s="46"/>
      <c r="F316" s="46"/>
      <c r="G316" s="46"/>
      <c r="H316" s="46"/>
    </row>
    <row r="317" spans="5:8" hidden="1" x14ac:dyDescent="0.3">
      <c r="E317" s="46"/>
      <c r="F317" s="46"/>
      <c r="G317" s="46"/>
      <c r="H317" s="46"/>
    </row>
    <row r="318" spans="5:8" hidden="1" x14ac:dyDescent="0.3">
      <c r="E318" s="46"/>
      <c r="F318" s="46"/>
      <c r="G318" s="46"/>
      <c r="H318" s="46"/>
    </row>
    <row r="319" spans="5:8" hidden="1" x14ac:dyDescent="0.3">
      <c r="E319" s="46"/>
      <c r="F319" s="46"/>
      <c r="G319" s="46"/>
      <c r="H319" s="46"/>
    </row>
    <row r="320" spans="5:8" hidden="1" x14ac:dyDescent="0.3">
      <c r="E320" s="46"/>
      <c r="F320" s="46"/>
      <c r="G320" s="46"/>
      <c r="H320" s="46"/>
    </row>
    <row r="321" spans="5:8" hidden="1" x14ac:dyDescent="0.3">
      <c r="E321" s="46"/>
      <c r="F321" s="46"/>
      <c r="G321" s="46"/>
      <c r="H321" s="46"/>
    </row>
    <row r="322" spans="5:8" hidden="1" x14ac:dyDescent="0.3">
      <c r="E322" s="46"/>
      <c r="F322" s="46"/>
      <c r="G322" s="46"/>
      <c r="H322" s="46"/>
    </row>
    <row r="323" spans="5:8" hidden="1" x14ac:dyDescent="0.3">
      <c r="E323" s="46"/>
      <c r="F323" s="46"/>
      <c r="G323" s="46"/>
      <c r="H323" s="46"/>
    </row>
    <row r="324" spans="5:8" hidden="1" x14ac:dyDescent="0.3">
      <c r="E324" s="46"/>
      <c r="F324" s="46"/>
      <c r="G324" s="46"/>
      <c r="H324" s="46"/>
    </row>
    <row r="325" spans="5:8" hidden="1" x14ac:dyDescent="0.3">
      <c r="E325" s="46"/>
      <c r="F325" s="46"/>
      <c r="G325" s="46"/>
      <c r="H325" s="46"/>
    </row>
    <row r="326" spans="5:8" hidden="1" x14ac:dyDescent="0.3">
      <c r="E326" s="46"/>
      <c r="F326" s="46"/>
      <c r="G326" s="46"/>
      <c r="H326" s="46"/>
    </row>
    <row r="327" spans="5:8" hidden="1" x14ac:dyDescent="0.3">
      <c r="E327" s="46"/>
      <c r="F327" s="46"/>
      <c r="G327" s="46"/>
      <c r="H327" s="46"/>
    </row>
    <row r="328" spans="5:8" hidden="1" x14ac:dyDescent="0.3">
      <c r="E328" s="46"/>
      <c r="F328" s="46"/>
      <c r="G328" s="46"/>
      <c r="H328" s="46"/>
    </row>
    <row r="329" spans="5:8" hidden="1" x14ac:dyDescent="0.3">
      <c r="E329" s="46"/>
      <c r="F329" s="46"/>
      <c r="G329" s="46"/>
      <c r="H329" s="46"/>
    </row>
    <row r="330" spans="5:8" hidden="1" x14ac:dyDescent="0.3">
      <c r="E330" s="46"/>
      <c r="F330" s="46"/>
      <c r="G330" s="46"/>
      <c r="H330" s="46"/>
    </row>
    <row r="331" spans="5:8" hidden="1" x14ac:dyDescent="0.3">
      <c r="E331" s="46"/>
      <c r="F331" s="46"/>
      <c r="G331" s="46"/>
      <c r="H331" s="46"/>
    </row>
    <row r="332" spans="5:8" hidden="1" x14ac:dyDescent="0.3">
      <c r="E332" s="46"/>
      <c r="F332" s="46"/>
      <c r="G332" s="46"/>
      <c r="H332" s="46"/>
    </row>
    <row r="333" spans="5:8" hidden="1" x14ac:dyDescent="0.3">
      <c r="E333" s="46"/>
      <c r="F333" s="46"/>
      <c r="G333" s="46"/>
      <c r="H333" s="46"/>
    </row>
    <row r="334" spans="5:8" hidden="1" x14ac:dyDescent="0.3">
      <c r="E334" s="46"/>
      <c r="F334" s="46"/>
      <c r="G334" s="46"/>
      <c r="H334" s="46"/>
    </row>
    <row r="335" spans="5:8" hidden="1" x14ac:dyDescent="0.3">
      <c r="E335" s="46"/>
      <c r="F335" s="46"/>
      <c r="G335" s="46"/>
      <c r="H335" s="46"/>
    </row>
    <row r="336" spans="5:8" hidden="1" x14ac:dyDescent="0.3">
      <c r="E336" s="46"/>
      <c r="F336" s="46"/>
      <c r="G336" s="46"/>
      <c r="H336" s="46"/>
    </row>
    <row r="337" spans="5:8" hidden="1" x14ac:dyDescent="0.3">
      <c r="E337" s="46"/>
      <c r="F337" s="46"/>
      <c r="G337" s="46"/>
      <c r="H337" s="46"/>
    </row>
    <row r="338" spans="5:8" hidden="1" x14ac:dyDescent="0.3">
      <c r="E338" s="46"/>
      <c r="F338" s="46"/>
      <c r="G338" s="46"/>
      <c r="H338" s="46"/>
    </row>
    <row r="339" spans="5:8" hidden="1" x14ac:dyDescent="0.3">
      <c r="E339" s="46"/>
      <c r="F339" s="46"/>
      <c r="G339" s="46"/>
      <c r="H339" s="46"/>
    </row>
    <row r="340" spans="5:8" hidden="1" x14ac:dyDescent="0.3">
      <c r="E340" s="46"/>
      <c r="F340" s="46"/>
      <c r="G340" s="46"/>
      <c r="H340" s="46"/>
    </row>
    <row r="341" spans="5:8" hidden="1" x14ac:dyDescent="0.3">
      <c r="E341" s="46"/>
      <c r="F341" s="46"/>
      <c r="G341" s="46"/>
      <c r="H341" s="46"/>
    </row>
    <row r="342" spans="5:8" hidden="1" x14ac:dyDescent="0.3">
      <c r="E342" s="46"/>
      <c r="F342" s="46"/>
      <c r="G342" s="46"/>
      <c r="H342" s="46"/>
    </row>
    <row r="343" spans="5:8" hidden="1" x14ac:dyDescent="0.3">
      <c r="E343" s="46"/>
      <c r="F343" s="46"/>
      <c r="G343" s="46"/>
      <c r="H343" s="46"/>
    </row>
    <row r="344" spans="5:8" hidden="1" x14ac:dyDescent="0.3">
      <c r="E344" s="46"/>
      <c r="F344" s="46"/>
      <c r="G344" s="46"/>
      <c r="H344" s="46"/>
    </row>
    <row r="345" spans="5:8" hidden="1" x14ac:dyDescent="0.3">
      <c r="E345" s="46"/>
      <c r="F345" s="46"/>
      <c r="G345" s="46"/>
      <c r="H345" s="46"/>
    </row>
    <row r="346" spans="5:8" hidden="1" x14ac:dyDescent="0.3">
      <c r="E346" s="46"/>
      <c r="F346" s="46"/>
      <c r="G346" s="46"/>
      <c r="H346" s="46"/>
    </row>
    <row r="347" spans="5:8" hidden="1" x14ac:dyDescent="0.3">
      <c r="E347" s="46"/>
      <c r="F347" s="46"/>
      <c r="G347" s="46"/>
      <c r="H347" s="46"/>
    </row>
    <row r="348" spans="5:8" hidden="1" x14ac:dyDescent="0.3">
      <c r="E348" s="46"/>
      <c r="F348" s="46"/>
      <c r="G348" s="46"/>
      <c r="H348" s="46"/>
    </row>
    <row r="349" spans="5:8" hidden="1" x14ac:dyDescent="0.3">
      <c r="E349" s="46"/>
      <c r="F349" s="46"/>
      <c r="G349" s="46"/>
      <c r="H349" s="46"/>
    </row>
    <row r="350" spans="5:8" hidden="1" x14ac:dyDescent="0.3">
      <c r="E350" s="46"/>
      <c r="F350" s="46"/>
      <c r="G350" s="46"/>
      <c r="H350" s="46"/>
    </row>
    <row r="351" spans="5:8" hidden="1" x14ac:dyDescent="0.3">
      <c r="E351" s="46"/>
      <c r="F351" s="46"/>
      <c r="G351" s="46"/>
      <c r="H351" s="46"/>
    </row>
    <row r="352" spans="5:8" hidden="1" x14ac:dyDescent="0.3">
      <c r="E352" s="46"/>
      <c r="F352" s="46"/>
      <c r="G352" s="46"/>
      <c r="H352" s="46"/>
    </row>
    <row r="353" spans="5:8" hidden="1" x14ac:dyDescent="0.3">
      <c r="E353" s="46"/>
      <c r="F353" s="46"/>
      <c r="G353" s="46"/>
      <c r="H353" s="46"/>
    </row>
    <row r="354" spans="5:8" hidden="1" x14ac:dyDescent="0.3">
      <c r="E354" s="46"/>
      <c r="F354" s="46"/>
      <c r="G354" s="46"/>
      <c r="H354" s="46"/>
    </row>
    <row r="355" spans="5:8" hidden="1" x14ac:dyDescent="0.3">
      <c r="E355" s="46"/>
      <c r="F355" s="46"/>
      <c r="G355" s="46"/>
      <c r="H355" s="46"/>
    </row>
    <row r="356" spans="5:8" hidden="1" x14ac:dyDescent="0.3">
      <c r="E356" s="46"/>
      <c r="F356" s="46"/>
      <c r="G356" s="46"/>
      <c r="H356" s="46"/>
    </row>
    <row r="357" spans="5:8" hidden="1" x14ac:dyDescent="0.3">
      <c r="E357" s="46"/>
      <c r="F357" s="46"/>
      <c r="G357" s="46"/>
      <c r="H357" s="46"/>
    </row>
    <row r="358" spans="5:8" hidden="1" x14ac:dyDescent="0.3">
      <c r="E358" s="46"/>
      <c r="F358" s="46"/>
      <c r="G358" s="46"/>
      <c r="H358" s="46"/>
    </row>
    <row r="359" spans="5:8" hidden="1" x14ac:dyDescent="0.3">
      <c r="E359" s="46"/>
      <c r="F359" s="46"/>
      <c r="G359" s="46"/>
      <c r="H359" s="46"/>
    </row>
    <row r="360" spans="5:8" hidden="1" x14ac:dyDescent="0.3">
      <c r="E360" s="46"/>
      <c r="F360" s="46"/>
      <c r="G360" s="46"/>
      <c r="H360" s="46"/>
    </row>
    <row r="361" spans="5:8" hidden="1" x14ac:dyDescent="0.3">
      <c r="E361" s="46"/>
      <c r="F361" s="46"/>
      <c r="G361" s="46"/>
      <c r="H361" s="46"/>
    </row>
    <row r="362" spans="5:8" hidden="1" x14ac:dyDescent="0.3">
      <c r="E362" s="46"/>
      <c r="F362" s="46"/>
      <c r="G362" s="46"/>
      <c r="H362" s="46"/>
    </row>
    <row r="363" spans="5:8" hidden="1" x14ac:dyDescent="0.3">
      <c r="E363" s="46"/>
      <c r="F363" s="46"/>
      <c r="G363" s="46"/>
      <c r="H363" s="46"/>
    </row>
    <row r="364" spans="5:8" hidden="1" x14ac:dyDescent="0.3">
      <c r="E364" s="46"/>
      <c r="F364" s="46"/>
      <c r="G364" s="46"/>
      <c r="H364" s="46"/>
    </row>
    <row r="365" spans="5:8" hidden="1" x14ac:dyDescent="0.3">
      <c r="E365" s="46"/>
      <c r="F365" s="46"/>
      <c r="G365" s="46"/>
      <c r="H365" s="46"/>
    </row>
    <row r="366" spans="5:8" hidden="1" x14ac:dyDescent="0.3">
      <c r="E366" s="46"/>
      <c r="F366" s="46"/>
      <c r="G366" s="46"/>
      <c r="H366" s="46"/>
    </row>
    <row r="367" spans="5:8" hidden="1" x14ac:dyDescent="0.3">
      <c r="E367" s="46"/>
      <c r="F367" s="46"/>
      <c r="G367" s="46"/>
      <c r="H367" s="46"/>
    </row>
    <row r="368" spans="5:8" hidden="1" x14ac:dyDescent="0.3">
      <c r="E368" s="46"/>
      <c r="F368" s="46"/>
      <c r="G368" s="46"/>
      <c r="H368" s="46"/>
    </row>
    <row r="369" spans="5:8" hidden="1" x14ac:dyDescent="0.3">
      <c r="E369" s="46"/>
      <c r="F369" s="46"/>
      <c r="G369" s="46"/>
      <c r="H369" s="46"/>
    </row>
    <row r="370" spans="5:8" hidden="1" x14ac:dyDescent="0.3">
      <c r="E370" s="46"/>
      <c r="F370" s="46"/>
      <c r="G370" s="46"/>
      <c r="H370" s="46"/>
    </row>
    <row r="371" spans="5:8" hidden="1" x14ac:dyDescent="0.3">
      <c r="E371" s="46"/>
      <c r="F371" s="46"/>
      <c r="G371" s="46"/>
      <c r="H371" s="46"/>
    </row>
    <row r="372" spans="5:8" hidden="1" x14ac:dyDescent="0.3">
      <c r="E372" s="46"/>
      <c r="F372" s="46"/>
      <c r="G372" s="46"/>
      <c r="H372" s="46"/>
    </row>
    <row r="373" spans="5:8" hidden="1" x14ac:dyDescent="0.3">
      <c r="E373" s="46"/>
      <c r="F373" s="46"/>
      <c r="G373" s="46"/>
      <c r="H373" s="46"/>
    </row>
    <row r="374" spans="5:8" hidden="1" x14ac:dyDescent="0.3">
      <c r="E374" s="46"/>
      <c r="F374" s="46"/>
      <c r="G374" s="46"/>
      <c r="H374" s="46"/>
    </row>
    <row r="375" spans="5:8" hidden="1" x14ac:dyDescent="0.3">
      <c r="E375" s="46"/>
      <c r="F375" s="46"/>
      <c r="G375" s="46"/>
      <c r="H375" s="46"/>
    </row>
    <row r="376" spans="5:8" hidden="1" x14ac:dyDescent="0.3">
      <c r="E376" s="46"/>
      <c r="F376" s="46"/>
      <c r="G376" s="46"/>
      <c r="H376" s="46"/>
    </row>
    <row r="377" spans="5:8" hidden="1" x14ac:dyDescent="0.3">
      <c r="E377" s="46"/>
      <c r="F377" s="46"/>
      <c r="G377" s="46"/>
      <c r="H377" s="46"/>
    </row>
    <row r="378" spans="5:8" hidden="1" x14ac:dyDescent="0.3">
      <c r="E378" s="46"/>
      <c r="F378" s="46"/>
      <c r="G378" s="46"/>
      <c r="H378" s="46"/>
    </row>
    <row r="379" spans="5:8" hidden="1" x14ac:dyDescent="0.3">
      <c r="E379" s="46"/>
      <c r="F379" s="46"/>
      <c r="G379" s="46"/>
      <c r="H379" s="46"/>
    </row>
    <row r="380" spans="5:8" hidden="1" x14ac:dyDescent="0.3">
      <c r="E380" s="46"/>
      <c r="F380" s="46"/>
      <c r="G380" s="46"/>
      <c r="H380" s="46"/>
    </row>
    <row r="381" spans="5:8" hidden="1" x14ac:dyDescent="0.3">
      <c r="E381" s="46"/>
      <c r="F381" s="46"/>
      <c r="G381" s="46"/>
      <c r="H381" s="46"/>
    </row>
    <row r="382" spans="5:8" hidden="1" x14ac:dyDescent="0.3">
      <c r="E382" s="46"/>
      <c r="F382" s="46"/>
      <c r="G382" s="46"/>
      <c r="H382" s="46"/>
    </row>
    <row r="383" spans="5:8" hidden="1" x14ac:dyDescent="0.3">
      <c r="E383" s="46"/>
      <c r="F383" s="46"/>
      <c r="G383" s="46"/>
      <c r="H383" s="46"/>
    </row>
    <row r="384" spans="5:8" hidden="1" x14ac:dyDescent="0.3">
      <c r="E384" s="46"/>
      <c r="F384" s="46"/>
      <c r="G384" s="46"/>
      <c r="H384" s="46"/>
    </row>
    <row r="385" spans="5:8" hidden="1" x14ac:dyDescent="0.3">
      <c r="E385" s="46"/>
      <c r="F385" s="46"/>
      <c r="G385" s="46"/>
      <c r="H385" s="46"/>
    </row>
    <row r="386" spans="5:8" hidden="1" x14ac:dyDescent="0.3">
      <c r="E386" s="46"/>
      <c r="F386" s="46"/>
      <c r="G386" s="46"/>
      <c r="H386" s="46"/>
    </row>
    <row r="387" spans="5:8" hidden="1" x14ac:dyDescent="0.3">
      <c r="E387" s="46"/>
      <c r="F387" s="46"/>
      <c r="G387" s="46"/>
      <c r="H387" s="46"/>
    </row>
    <row r="388" spans="5:8" hidden="1" x14ac:dyDescent="0.3">
      <c r="E388" s="46"/>
      <c r="F388" s="46"/>
      <c r="G388" s="46"/>
      <c r="H388" s="46"/>
    </row>
    <row r="389" spans="5:8" hidden="1" x14ac:dyDescent="0.3">
      <c r="E389" s="46"/>
      <c r="F389" s="46"/>
      <c r="G389" s="46"/>
      <c r="H389" s="46"/>
    </row>
    <row r="390" spans="5:8" hidden="1" x14ac:dyDescent="0.3">
      <c r="E390" s="46"/>
      <c r="F390" s="46"/>
      <c r="G390" s="46"/>
      <c r="H390" s="46"/>
    </row>
    <row r="391" spans="5:8" hidden="1" x14ac:dyDescent="0.3">
      <c r="E391" s="46"/>
      <c r="F391" s="46"/>
      <c r="G391" s="46"/>
      <c r="H391" s="46"/>
    </row>
    <row r="392" spans="5:8" hidden="1" x14ac:dyDescent="0.3">
      <c r="E392" s="46"/>
      <c r="F392" s="46"/>
      <c r="G392" s="46"/>
      <c r="H392" s="46"/>
    </row>
    <row r="393" spans="5:8" hidden="1" x14ac:dyDescent="0.3">
      <c r="E393" s="46"/>
      <c r="F393" s="46"/>
      <c r="G393" s="46"/>
      <c r="H393" s="46"/>
    </row>
    <row r="394" spans="5:8" hidden="1" x14ac:dyDescent="0.3">
      <c r="E394" s="46"/>
      <c r="F394" s="46"/>
      <c r="G394" s="46"/>
      <c r="H394" s="46"/>
    </row>
    <row r="395" spans="5:8" hidden="1" x14ac:dyDescent="0.3">
      <c r="E395" s="46"/>
      <c r="F395" s="46"/>
      <c r="G395" s="46"/>
      <c r="H395" s="46"/>
    </row>
    <row r="396" spans="5:8" hidden="1" x14ac:dyDescent="0.3">
      <c r="E396" s="46"/>
      <c r="F396" s="46"/>
      <c r="G396" s="46"/>
      <c r="H396" s="46"/>
    </row>
    <row r="397" spans="5:8" hidden="1" x14ac:dyDescent="0.3">
      <c r="E397" s="46"/>
      <c r="F397" s="46"/>
      <c r="G397" s="46"/>
      <c r="H397" s="46"/>
    </row>
    <row r="398" spans="5:8" hidden="1" x14ac:dyDescent="0.3">
      <c r="E398" s="46"/>
      <c r="F398" s="46"/>
      <c r="G398" s="46"/>
      <c r="H398" s="46"/>
    </row>
    <row r="399" spans="5:8" hidden="1" x14ac:dyDescent="0.3">
      <c r="E399" s="46"/>
      <c r="F399" s="46"/>
      <c r="G399" s="46"/>
      <c r="H399" s="46"/>
    </row>
    <row r="400" spans="5:8" hidden="1" x14ac:dyDescent="0.3">
      <c r="E400" s="46"/>
      <c r="F400" s="46"/>
      <c r="G400" s="46"/>
      <c r="H400" s="46"/>
    </row>
    <row r="401" spans="5:8" hidden="1" x14ac:dyDescent="0.3">
      <c r="E401" s="46"/>
      <c r="F401" s="46"/>
      <c r="G401" s="46"/>
      <c r="H401" s="46"/>
    </row>
    <row r="402" spans="5:8" hidden="1" x14ac:dyDescent="0.3">
      <c r="E402" s="46"/>
      <c r="F402" s="46"/>
      <c r="G402" s="46"/>
      <c r="H402" s="46"/>
    </row>
    <row r="403" spans="5:8" hidden="1" x14ac:dyDescent="0.3">
      <c r="E403" s="46"/>
      <c r="F403" s="46"/>
      <c r="G403" s="46"/>
      <c r="H403" s="46"/>
    </row>
    <row r="404" spans="5:8" hidden="1" x14ac:dyDescent="0.3">
      <c r="E404" s="46"/>
      <c r="F404" s="46"/>
      <c r="G404" s="46"/>
      <c r="H404" s="46"/>
    </row>
    <row r="405" spans="5:8" hidden="1" x14ac:dyDescent="0.3">
      <c r="E405" s="46"/>
      <c r="F405" s="46"/>
      <c r="G405" s="46"/>
      <c r="H405" s="46"/>
    </row>
    <row r="406" spans="5:8" hidden="1" x14ac:dyDescent="0.3">
      <c r="E406" s="46"/>
      <c r="F406" s="46"/>
      <c r="G406" s="46"/>
      <c r="H406" s="46"/>
    </row>
    <row r="407" spans="5:8" hidden="1" x14ac:dyDescent="0.3">
      <c r="E407" s="46"/>
      <c r="F407" s="46"/>
      <c r="G407" s="46"/>
      <c r="H407" s="46"/>
    </row>
    <row r="408" spans="5:8" hidden="1" x14ac:dyDescent="0.3">
      <c r="E408" s="46"/>
      <c r="F408" s="46"/>
      <c r="G408" s="46"/>
      <c r="H408" s="46"/>
    </row>
    <row r="409" spans="5:8" hidden="1" x14ac:dyDescent="0.3">
      <c r="E409" s="46"/>
      <c r="F409" s="46"/>
      <c r="G409" s="46"/>
      <c r="H409" s="46"/>
    </row>
    <row r="410" spans="5:8" hidden="1" x14ac:dyDescent="0.3">
      <c r="E410" s="46"/>
      <c r="F410" s="46"/>
      <c r="G410" s="46"/>
      <c r="H410" s="46"/>
    </row>
    <row r="411" spans="5:8" hidden="1" x14ac:dyDescent="0.3">
      <c r="E411" s="46"/>
      <c r="F411" s="46"/>
      <c r="G411" s="46"/>
      <c r="H411" s="46"/>
    </row>
    <row r="412" spans="5:8" hidden="1" x14ac:dyDescent="0.3">
      <c r="E412" s="46"/>
      <c r="F412" s="46"/>
      <c r="G412" s="46"/>
      <c r="H412" s="46"/>
    </row>
    <row r="413" spans="5:8" hidden="1" x14ac:dyDescent="0.3">
      <c r="E413" s="46"/>
      <c r="F413" s="46"/>
      <c r="G413" s="46"/>
      <c r="H413" s="46"/>
    </row>
    <row r="414" spans="5:8" hidden="1" x14ac:dyDescent="0.3">
      <c r="E414" s="46"/>
      <c r="F414" s="46"/>
      <c r="G414" s="46"/>
      <c r="H414" s="46"/>
    </row>
    <row r="415" spans="5:8" hidden="1" x14ac:dyDescent="0.3">
      <c r="E415" s="46"/>
      <c r="F415" s="46"/>
      <c r="G415" s="46"/>
      <c r="H415" s="46"/>
    </row>
    <row r="416" spans="5:8" hidden="1" x14ac:dyDescent="0.3">
      <c r="E416" s="46"/>
      <c r="F416" s="46"/>
      <c r="G416" s="46"/>
      <c r="H416" s="46"/>
    </row>
    <row r="417" spans="5:8" hidden="1" x14ac:dyDescent="0.3">
      <c r="E417" s="46"/>
      <c r="F417" s="46"/>
      <c r="G417" s="46"/>
      <c r="H417" s="46"/>
    </row>
    <row r="418" spans="5:8" hidden="1" x14ac:dyDescent="0.3">
      <c r="E418" s="46"/>
      <c r="F418" s="46"/>
      <c r="G418" s="46"/>
      <c r="H418" s="46"/>
    </row>
    <row r="419" spans="5:8" hidden="1" x14ac:dyDescent="0.3">
      <c r="E419" s="46"/>
      <c r="F419" s="46"/>
      <c r="G419" s="46"/>
      <c r="H419" s="46"/>
    </row>
    <row r="420" spans="5:8" hidden="1" x14ac:dyDescent="0.3">
      <c r="E420" s="46"/>
      <c r="F420" s="46"/>
      <c r="G420" s="46"/>
      <c r="H420" s="46"/>
    </row>
    <row r="421" spans="5:8" hidden="1" x14ac:dyDescent="0.3">
      <c r="E421" s="46"/>
      <c r="F421" s="46"/>
      <c r="G421" s="46"/>
      <c r="H421" s="46"/>
    </row>
    <row r="422" spans="5:8" hidden="1" x14ac:dyDescent="0.3">
      <c r="E422" s="46"/>
      <c r="F422" s="46"/>
      <c r="G422" s="46"/>
      <c r="H422" s="46"/>
    </row>
    <row r="423" spans="5:8" hidden="1" x14ac:dyDescent="0.3">
      <c r="E423" s="46"/>
      <c r="F423" s="46"/>
      <c r="G423" s="46"/>
      <c r="H423" s="46"/>
    </row>
    <row r="424" spans="5:8" hidden="1" x14ac:dyDescent="0.3">
      <c r="E424" s="46"/>
      <c r="F424" s="46"/>
      <c r="G424" s="46"/>
      <c r="H424" s="46"/>
    </row>
    <row r="425" spans="5:8" hidden="1" x14ac:dyDescent="0.3">
      <c r="E425" s="46"/>
      <c r="F425" s="46"/>
      <c r="G425" s="46"/>
      <c r="H425" s="46"/>
    </row>
    <row r="426" spans="5:8" hidden="1" x14ac:dyDescent="0.3">
      <c r="E426" s="46"/>
      <c r="F426" s="46"/>
      <c r="G426" s="46"/>
      <c r="H426" s="46"/>
    </row>
    <row r="427" spans="5:8" hidden="1" x14ac:dyDescent="0.3">
      <c r="E427" s="46"/>
      <c r="F427" s="46"/>
      <c r="G427" s="46"/>
      <c r="H427" s="46"/>
    </row>
    <row r="428" spans="5:8" hidden="1" x14ac:dyDescent="0.3">
      <c r="E428" s="46"/>
      <c r="F428" s="46"/>
      <c r="G428" s="46"/>
      <c r="H428" s="46"/>
    </row>
    <row r="429" spans="5:8" hidden="1" x14ac:dyDescent="0.3">
      <c r="E429" s="46"/>
      <c r="F429" s="46"/>
      <c r="G429" s="46"/>
      <c r="H429" s="46"/>
    </row>
    <row r="430" spans="5:8" hidden="1" x14ac:dyDescent="0.3">
      <c r="E430" s="46"/>
      <c r="F430" s="46"/>
      <c r="G430" s="46"/>
      <c r="H430" s="46"/>
    </row>
    <row r="431" spans="5:8" hidden="1" x14ac:dyDescent="0.3">
      <c r="E431" s="46"/>
      <c r="F431" s="46"/>
      <c r="G431" s="46"/>
      <c r="H431" s="46"/>
    </row>
    <row r="432" spans="5:8" hidden="1" x14ac:dyDescent="0.3">
      <c r="E432" s="46"/>
      <c r="F432" s="46"/>
      <c r="G432" s="46"/>
      <c r="H432" s="46"/>
    </row>
    <row r="433" spans="5:8" hidden="1" x14ac:dyDescent="0.3">
      <c r="E433" s="46"/>
      <c r="F433" s="46"/>
      <c r="G433" s="46"/>
      <c r="H433" s="46"/>
    </row>
    <row r="434" spans="5:8" hidden="1" x14ac:dyDescent="0.3">
      <c r="E434" s="46"/>
      <c r="F434" s="46"/>
      <c r="G434" s="46"/>
      <c r="H434" s="46"/>
    </row>
    <row r="435" spans="5:8" hidden="1" x14ac:dyDescent="0.3">
      <c r="E435" s="46"/>
      <c r="F435" s="46"/>
      <c r="G435" s="46"/>
      <c r="H435" s="46"/>
    </row>
    <row r="436" spans="5:8" hidden="1" x14ac:dyDescent="0.3">
      <c r="E436" s="46"/>
      <c r="F436" s="46"/>
      <c r="G436" s="46"/>
      <c r="H436" s="46"/>
    </row>
    <row r="437" spans="5:8" hidden="1" x14ac:dyDescent="0.3">
      <c r="E437" s="46"/>
      <c r="F437" s="46"/>
      <c r="G437" s="46"/>
      <c r="H437" s="46"/>
    </row>
    <row r="438" spans="5:8" hidden="1" x14ac:dyDescent="0.3">
      <c r="E438" s="46"/>
      <c r="F438" s="46"/>
      <c r="G438" s="46"/>
      <c r="H438" s="46"/>
    </row>
    <row r="439" spans="5:8" hidden="1" x14ac:dyDescent="0.3">
      <c r="E439" s="46"/>
      <c r="F439" s="46"/>
      <c r="G439" s="46"/>
      <c r="H439" s="46"/>
    </row>
    <row r="440" spans="5:8" hidden="1" x14ac:dyDescent="0.3">
      <c r="E440" s="46"/>
      <c r="F440" s="46"/>
      <c r="G440" s="46"/>
      <c r="H440" s="46"/>
    </row>
    <row r="441" spans="5:8" hidden="1" x14ac:dyDescent="0.3">
      <c r="E441" s="46"/>
      <c r="F441" s="46"/>
      <c r="G441" s="46"/>
      <c r="H441" s="46"/>
    </row>
    <row r="442" spans="5:8" hidden="1" x14ac:dyDescent="0.3">
      <c r="E442" s="46"/>
      <c r="F442" s="46"/>
      <c r="G442" s="46"/>
      <c r="H442" s="46"/>
    </row>
    <row r="443" spans="5:8" hidden="1" x14ac:dyDescent="0.3">
      <c r="E443" s="46"/>
      <c r="F443" s="46"/>
      <c r="G443" s="46"/>
      <c r="H443" s="46"/>
    </row>
    <row r="444" spans="5:8" hidden="1" x14ac:dyDescent="0.3">
      <c r="E444" s="46"/>
      <c r="F444" s="46"/>
      <c r="G444" s="46"/>
      <c r="H444" s="46"/>
    </row>
    <row r="445" spans="5:8" hidden="1" x14ac:dyDescent="0.3">
      <c r="E445" s="46"/>
      <c r="F445" s="46"/>
      <c r="G445" s="46"/>
      <c r="H445" s="46"/>
    </row>
    <row r="446" spans="5:8" hidden="1" x14ac:dyDescent="0.3">
      <c r="E446" s="46"/>
      <c r="F446" s="46"/>
      <c r="G446" s="46"/>
      <c r="H446" s="46"/>
    </row>
    <row r="447" spans="5:8" hidden="1" x14ac:dyDescent="0.3">
      <c r="E447" s="46"/>
      <c r="F447" s="46"/>
      <c r="G447" s="46"/>
      <c r="H447" s="46"/>
    </row>
    <row r="448" spans="5:8" hidden="1" x14ac:dyDescent="0.3">
      <c r="E448" s="46"/>
      <c r="F448" s="46"/>
      <c r="G448" s="46"/>
      <c r="H448" s="46"/>
    </row>
    <row r="449" spans="5:8" hidden="1" x14ac:dyDescent="0.3">
      <c r="E449" s="46"/>
      <c r="F449" s="46"/>
      <c r="G449" s="46"/>
      <c r="H449" s="46"/>
    </row>
    <row r="450" spans="5:8" hidden="1" x14ac:dyDescent="0.3">
      <c r="E450" s="46"/>
      <c r="F450" s="46"/>
      <c r="G450" s="46"/>
      <c r="H450" s="46"/>
    </row>
    <row r="451" spans="5:8" hidden="1" x14ac:dyDescent="0.3">
      <c r="E451" s="46"/>
      <c r="F451" s="46"/>
      <c r="G451" s="46"/>
      <c r="H451" s="46"/>
    </row>
    <row r="452" spans="5:8" hidden="1" x14ac:dyDescent="0.3">
      <c r="E452" s="46"/>
      <c r="F452" s="46"/>
      <c r="G452" s="46"/>
      <c r="H452" s="46"/>
    </row>
    <row r="453" spans="5:8" hidden="1" x14ac:dyDescent="0.3">
      <c r="E453" s="46"/>
      <c r="F453" s="46"/>
      <c r="G453" s="46"/>
      <c r="H453" s="46"/>
    </row>
    <row r="454" spans="5:8" hidden="1" x14ac:dyDescent="0.3">
      <c r="E454" s="46"/>
      <c r="F454" s="46"/>
      <c r="G454" s="46"/>
      <c r="H454" s="46"/>
    </row>
    <row r="455" spans="5:8" hidden="1" x14ac:dyDescent="0.3">
      <c r="E455" s="46"/>
      <c r="F455" s="46"/>
      <c r="G455" s="46"/>
      <c r="H455" s="46"/>
    </row>
    <row r="456" spans="5:8" hidden="1" x14ac:dyDescent="0.3">
      <c r="E456" s="46"/>
      <c r="F456" s="46"/>
      <c r="G456" s="46"/>
      <c r="H456" s="46"/>
    </row>
    <row r="457" spans="5:8" hidden="1" x14ac:dyDescent="0.3">
      <c r="E457" s="46"/>
      <c r="F457" s="46"/>
      <c r="G457" s="46"/>
      <c r="H457" s="46"/>
    </row>
    <row r="458" spans="5:8" hidden="1" x14ac:dyDescent="0.3">
      <c r="E458" s="46"/>
      <c r="F458" s="46"/>
      <c r="G458" s="46"/>
      <c r="H458" s="46"/>
    </row>
    <row r="459" spans="5:8" hidden="1" x14ac:dyDescent="0.3">
      <c r="E459" s="46"/>
      <c r="F459" s="46"/>
      <c r="G459" s="46"/>
      <c r="H459" s="46"/>
    </row>
    <row r="460" spans="5:8" hidden="1" x14ac:dyDescent="0.3">
      <c r="E460" s="46"/>
      <c r="F460" s="46"/>
      <c r="G460" s="46"/>
      <c r="H460" s="46"/>
    </row>
    <row r="461" spans="5:8" hidden="1" x14ac:dyDescent="0.3">
      <c r="E461" s="46"/>
      <c r="F461" s="46"/>
      <c r="G461" s="46"/>
      <c r="H461" s="46"/>
    </row>
    <row r="462" spans="5:8" hidden="1" x14ac:dyDescent="0.3">
      <c r="E462" s="46"/>
      <c r="F462" s="46"/>
      <c r="G462" s="46"/>
      <c r="H462" s="46"/>
    </row>
    <row r="463" spans="5:8" hidden="1" x14ac:dyDescent="0.3">
      <c r="E463" s="46"/>
      <c r="F463" s="46"/>
      <c r="G463" s="46"/>
      <c r="H463" s="46"/>
    </row>
    <row r="464" spans="5:8" hidden="1" x14ac:dyDescent="0.3">
      <c r="E464" s="46"/>
      <c r="F464" s="46"/>
      <c r="G464" s="46"/>
      <c r="H464" s="46"/>
    </row>
    <row r="465" spans="5:8" hidden="1" x14ac:dyDescent="0.3">
      <c r="E465" s="46"/>
      <c r="F465" s="46"/>
      <c r="G465" s="46"/>
      <c r="H465" s="46"/>
    </row>
    <row r="466" spans="5:8" hidden="1" x14ac:dyDescent="0.3">
      <c r="E466" s="46"/>
      <c r="F466" s="46"/>
      <c r="G466" s="46"/>
      <c r="H466" s="46"/>
    </row>
    <row r="467" spans="5:8" hidden="1" x14ac:dyDescent="0.3">
      <c r="E467" s="46"/>
      <c r="F467" s="46"/>
      <c r="G467" s="46"/>
      <c r="H467" s="46"/>
    </row>
    <row r="468" spans="5:8" hidden="1" x14ac:dyDescent="0.3">
      <c r="E468" s="46"/>
      <c r="F468" s="46"/>
      <c r="G468" s="46"/>
      <c r="H468" s="46"/>
    </row>
    <row r="469" spans="5:8" hidden="1" x14ac:dyDescent="0.3">
      <c r="E469" s="46"/>
      <c r="F469" s="46"/>
      <c r="G469" s="46"/>
      <c r="H469" s="46"/>
    </row>
    <row r="470" spans="5:8" hidden="1" x14ac:dyDescent="0.3">
      <c r="E470" s="46"/>
      <c r="F470" s="46"/>
      <c r="G470" s="46"/>
      <c r="H470" s="46"/>
    </row>
    <row r="471" spans="5:8" hidden="1" x14ac:dyDescent="0.3">
      <c r="E471" s="46"/>
      <c r="F471" s="46"/>
      <c r="G471" s="46"/>
      <c r="H471" s="46"/>
    </row>
    <row r="472" spans="5:8" hidden="1" x14ac:dyDescent="0.3">
      <c r="E472" s="46"/>
      <c r="F472" s="46"/>
      <c r="G472" s="46"/>
      <c r="H472" s="46"/>
    </row>
    <row r="473" spans="5:8" hidden="1" x14ac:dyDescent="0.3">
      <c r="E473" s="46"/>
      <c r="F473" s="46"/>
      <c r="G473" s="46"/>
      <c r="H473" s="46"/>
    </row>
    <row r="474" spans="5:8" hidden="1" x14ac:dyDescent="0.3">
      <c r="E474" s="46"/>
      <c r="F474" s="46"/>
      <c r="G474" s="46"/>
      <c r="H474" s="46"/>
    </row>
    <row r="475" spans="5:8" hidden="1" x14ac:dyDescent="0.3">
      <c r="E475" s="46"/>
      <c r="F475" s="46"/>
      <c r="G475" s="46"/>
      <c r="H475" s="46"/>
    </row>
    <row r="476" spans="5:8" hidden="1" x14ac:dyDescent="0.3">
      <c r="E476" s="46"/>
      <c r="F476" s="46"/>
      <c r="G476" s="46"/>
      <c r="H476" s="46"/>
    </row>
    <row r="477" spans="5:8" hidden="1" x14ac:dyDescent="0.3">
      <c r="E477" s="46"/>
      <c r="F477" s="46"/>
      <c r="G477" s="46"/>
      <c r="H477" s="46"/>
    </row>
    <row r="478" spans="5:8" hidden="1" x14ac:dyDescent="0.3">
      <c r="E478" s="46"/>
      <c r="F478" s="46"/>
      <c r="G478" s="46"/>
      <c r="H478" s="46"/>
    </row>
    <row r="479" spans="5:8" hidden="1" x14ac:dyDescent="0.3">
      <c r="E479" s="46"/>
      <c r="F479" s="46"/>
      <c r="G479" s="46"/>
      <c r="H479" s="46"/>
    </row>
    <row r="480" spans="5:8" hidden="1" x14ac:dyDescent="0.3">
      <c r="E480" s="46"/>
      <c r="F480" s="46"/>
      <c r="G480" s="46"/>
      <c r="H480" s="46"/>
    </row>
    <row r="481" spans="5:8" hidden="1" x14ac:dyDescent="0.3">
      <c r="E481" s="46"/>
      <c r="F481" s="46"/>
      <c r="G481" s="46"/>
      <c r="H481" s="46"/>
    </row>
    <row r="482" spans="5:8" hidden="1" x14ac:dyDescent="0.3">
      <c r="E482" s="46"/>
      <c r="F482" s="46"/>
      <c r="G482" s="46"/>
      <c r="H482" s="46"/>
    </row>
    <row r="483" spans="5:8" hidden="1" x14ac:dyDescent="0.3">
      <c r="E483" s="46"/>
      <c r="F483" s="46"/>
      <c r="G483" s="46"/>
      <c r="H483" s="46"/>
    </row>
    <row r="484" spans="5:8" hidden="1" x14ac:dyDescent="0.3">
      <c r="E484" s="46"/>
      <c r="F484" s="46"/>
      <c r="G484" s="46"/>
      <c r="H484" s="46"/>
    </row>
    <row r="485" spans="5:8" hidden="1" x14ac:dyDescent="0.3">
      <c r="E485" s="46"/>
      <c r="F485" s="46"/>
      <c r="G485" s="46"/>
      <c r="H485" s="46"/>
    </row>
    <row r="486" spans="5:8" hidden="1" x14ac:dyDescent="0.3">
      <c r="E486" s="46"/>
      <c r="F486" s="46"/>
      <c r="G486" s="46"/>
      <c r="H486" s="46"/>
    </row>
    <row r="487" spans="5:8" hidden="1" x14ac:dyDescent="0.3">
      <c r="E487" s="46"/>
      <c r="F487" s="46"/>
      <c r="G487" s="46"/>
      <c r="H487" s="46"/>
    </row>
    <row r="488" spans="5:8" hidden="1" x14ac:dyDescent="0.3">
      <c r="E488" s="46"/>
      <c r="F488" s="46"/>
      <c r="G488" s="46"/>
      <c r="H488" s="46"/>
    </row>
    <row r="489" spans="5:8" hidden="1" x14ac:dyDescent="0.3">
      <c r="E489" s="46"/>
      <c r="F489" s="46"/>
      <c r="G489" s="46"/>
      <c r="H489" s="46"/>
    </row>
    <row r="490" spans="5:8" hidden="1" x14ac:dyDescent="0.3">
      <c r="E490" s="46"/>
      <c r="F490" s="46"/>
      <c r="G490" s="46"/>
      <c r="H490" s="46"/>
    </row>
    <row r="491" spans="5:8" hidden="1" x14ac:dyDescent="0.3">
      <c r="E491" s="46"/>
      <c r="F491" s="46"/>
      <c r="G491" s="46"/>
      <c r="H491" s="46"/>
    </row>
    <row r="492" spans="5:8" hidden="1" x14ac:dyDescent="0.3">
      <c r="E492" s="46"/>
      <c r="F492" s="46"/>
      <c r="G492" s="46"/>
      <c r="H492" s="46"/>
    </row>
    <row r="493" spans="5:8" hidden="1" x14ac:dyDescent="0.3">
      <c r="E493" s="46"/>
      <c r="F493" s="46"/>
      <c r="G493" s="46"/>
      <c r="H493" s="46"/>
    </row>
    <row r="494" spans="5:8" hidden="1" x14ac:dyDescent="0.3">
      <c r="E494" s="46"/>
      <c r="F494" s="46"/>
      <c r="G494" s="46"/>
      <c r="H494" s="46"/>
    </row>
    <row r="495" spans="5:8" hidden="1" x14ac:dyDescent="0.3">
      <c r="E495" s="46"/>
      <c r="F495" s="46"/>
      <c r="G495" s="46"/>
      <c r="H495" s="46"/>
    </row>
    <row r="496" spans="5:8" hidden="1" x14ac:dyDescent="0.3">
      <c r="E496" s="46"/>
      <c r="F496" s="46"/>
      <c r="G496" s="46"/>
      <c r="H496" s="46"/>
    </row>
    <row r="497" spans="5:8" hidden="1" x14ac:dyDescent="0.3">
      <c r="E497" s="46"/>
      <c r="F497" s="46"/>
      <c r="G497" s="46"/>
      <c r="H497" s="46"/>
    </row>
    <row r="498" spans="5:8" hidden="1" x14ac:dyDescent="0.3">
      <c r="E498" s="46"/>
      <c r="F498" s="46"/>
      <c r="G498" s="46"/>
      <c r="H498" s="46"/>
    </row>
    <row r="499" spans="5:8" hidden="1" x14ac:dyDescent="0.3">
      <c r="E499" s="46"/>
      <c r="F499" s="46"/>
      <c r="G499" s="46"/>
      <c r="H499" s="46"/>
    </row>
    <row r="500" spans="5:8" hidden="1" x14ac:dyDescent="0.3">
      <c r="E500" s="46"/>
      <c r="F500" s="46"/>
      <c r="G500" s="46"/>
      <c r="H500" s="46"/>
    </row>
    <row r="501" spans="5:8" hidden="1" x14ac:dyDescent="0.3">
      <c r="E501" s="46"/>
      <c r="F501" s="46"/>
      <c r="G501" s="46"/>
      <c r="H501" s="46"/>
    </row>
    <row r="502" spans="5:8" hidden="1" x14ac:dyDescent="0.3">
      <c r="E502" s="46"/>
      <c r="F502" s="46"/>
      <c r="G502" s="46"/>
      <c r="H502" s="46"/>
    </row>
    <row r="503" spans="5:8" hidden="1" x14ac:dyDescent="0.3">
      <c r="E503" s="46"/>
      <c r="F503" s="46"/>
      <c r="G503" s="46"/>
      <c r="H503" s="46"/>
    </row>
    <row r="504" spans="5:8" hidden="1" x14ac:dyDescent="0.3">
      <c r="E504" s="46"/>
      <c r="F504" s="46"/>
      <c r="G504" s="46"/>
      <c r="H504" s="46"/>
    </row>
    <row r="505" spans="5:8" hidden="1" x14ac:dyDescent="0.3">
      <c r="E505" s="46"/>
      <c r="F505" s="46"/>
      <c r="G505" s="46"/>
      <c r="H505" s="46"/>
    </row>
    <row r="506" spans="5:8" hidden="1" x14ac:dyDescent="0.3">
      <c r="E506" s="46"/>
      <c r="F506" s="46"/>
      <c r="G506" s="46"/>
      <c r="H506" s="46"/>
    </row>
    <row r="507" spans="5:8" hidden="1" x14ac:dyDescent="0.3">
      <c r="E507" s="46"/>
      <c r="F507" s="46"/>
      <c r="G507" s="46"/>
      <c r="H507" s="46"/>
    </row>
    <row r="508" spans="5:8" hidden="1" x14ac:dyDescent="0.3">
      <c r="E508" s="46"/>
      <c r="F508" s="46"/>
      <c r="G508" s="46"/>
      <c r="H508" s="46"/>
    </row>
    <row r="509" spans="5:8" hidden="1" x14ac:dyDescent="0.3">
      <c r="E509" s="46"/>
      <c r="F509" s="46"/>
      <c r="G509" s="46"/>
      <c r="H509" s="46"/>
    </row>
    <row r="510" spans="5:8" hidden="1" x14ac:dyDescent="0.3">
      <c r="E510" s="46"/>
      <c r="F510" s="46"/>
      <c r="G510" s="46"/>
      <c r="H510" s="46"/>
    </row>
    <row r="511" spans="5:8" hidden="1" x14ac:dyDescent="0.3">
      <c r="E511" s="46"/>
      <c r="F511" s="46"/>
      <c r="G511" s="46"/>
      <c r="H511" s="46"/>
    </row>
    <row r="512" spans="5:8" hidden="1" x14ac:dyDescent="0.3">
      <c r="E512" s="46"/>
      <c r="F512" s="46"/>
      <c r="G512" s="46"/>
      <c r="H512" s="46"/>
    </row>
    <row r="513" spans="5:8" hidden="1" x14ac:dyDescent="0.3">
      <c r="E513" s="46"/>
      <c r="F513" s="46"/>
      <c r="G513" s="46"/>
      <c r="H513" s="46"/>
    </row>
    <row r="514" spans="5:8" hidden="1" x14ac:dyDescent="0.3">
      <c r="E514" s="46"/>
      <c r="F514" s="46"/>
      <c r="G514" s="46"/>
      <c r="H514" s="46"/>
    </row>
    <row r="515" spans="5:8" hidden="1" x14ac:dyDescent="0.3">
      <c r="E515" s="46"/>
      <c r="F515" s="46"/>
      <c r="G515" s="46"/>
      <c r="H515" s="46"/>
    </row>
    <row r="516" spans="5:8" hidden="1" x14ac:dyDescent="0.3">
      <c r="E516" s="46"/>
      <c r="F516" s="46"/>
      <c r="G516" s="46"/>
      <c r="H516" s="46"/>
    </row>
    <row r="517" spans="5:8" hidden="1" x14ac:dyDescent="0.3">
      <c r="E517" s="46"/>
      <c r="F517" s="46"/>
      <c r="G517" s="46"/>
      <c r="H517" s="46"/>
    </row>
    <row r="518" spans="5:8" hidden="1" x14ac:dyDescent="0.3">
      <c r="E518" s="46"/>
      <c r="F518" s="46"/>
      <c r="G518" s="46"/>
      <c r="H518" s="46"/>
    </row>
    <row r="519" spans="5:8" hidden="1" x14ac:dyDescent="0.3">
      <c r="E519" s="46"/>
      <c r="F519" s="46"/>
      <c r="G519" s="46"/>
      <c r="H519" s="46"/>
    </row>
    <row r="520" spans="5:8" hidden="1" x14ac:dyDescent="0.3">
      <c r="E520" s="46"/>
      <c r="F520" s="46"/>
      <c r="G520" s="46"/>
      <c r="H520" s="46"/>
    </row>
    <row r="521" spans="5:8" hidden="1" x14ac:dyDescent="0.3">
      <c r="E521" s="46"/>
      <c r="F521" s="46"/>
      <c r="G521" s="46"/>
      <c r="H521" s="46"/>
    </row>
    <row r="522" spans="5:8" hidden="1" x14ac:dyDescent="0.3">
      <c r="E522" s="46"/>
      <c r="F522" s="46"/>
      <c r="G522" s="46"/>
      <c r="H522" s="46"/>
    </row>
    <row r="523" spans="5:8" hidden="1" x14ac:dyDescent="0.3">
      <c r="E523" s="46"/>
      <c r="F523" s="46"/>
      <c r="G523" s="46"/>
      <c r="H523" s="46"/>
    </row>
    <row r="524" spans="5:8" hidden="1" x14ac:dyDescent="0.3">
      <c r="E524" s="46"/>
      <c r="F524" s="46"/>
      <c r="G524" s="46"/>
      <c r="H524" s="46"/>
    </row>
    <row r="525" spans="5:8" hidden="1" x14ac:dyDescent="0.3">
      <c r="E525" s="46"/>
      <c r="F525" s="46"/>
      <c r="G525" s="46"/>
      <c r="H525" s="46"/>
    </row>
    <row r="526" spans="5:8" hidden="1" x14ac:dyDescent="0.3">
      <c r="E526" s="46"/>
      <c r="F526" s="46"/>
      <c r="G526" s="46"/>
      <c r="H526" s="46"/>
    </row>
    <row r="527" spans="5:8" hidden="1" x14ac:dyDescent="0.3">
      <c r="E527" s="46"/>
      <c r="F527" s="46"/>
      <c r="G527" s="46"/>
      <c r="H527" s="46"/>
    </row>
    <row r="528" spans="5:8" hidden="1" x14ac:dyDescent="0.3">
      <c r="E528" s="46"/>
      <c r="F528" s="46"/>
      <c r="G528" s="46"/>
      <c r="H528" s="46"/>
    </row>
    <row r="529" spans="5:8" hidden="1" x14ac:dyDescent="0.3">
      <c r="E529" s="46"/>
      <c r="F529" s="46"/>
      <c r="G529" s="46"/>
      <c r="H529" s="46"/>
    </row>
    <row r="530" spans="5:8" hidden="1" x14ac:dyDescent="0.3">
      <c r="E530" s="46"/>
      <c r="F530" s="46"/>
      <c r="G530" s="46"/>
      <c r="H530" s="46"/>
    </row>
    <row r="531" spans="5:8" hidden="1" x14ac:dyDescent="0.3">
      <c r="E531" s="46"/>
      <c r="F531" s="46"/>
      <c r="G531" s="46"/>
      <c r="H531" s="46"/>
    </row>
    <row r="532" spans="5:8" hidden="1" x14ac:dyDescent="0.3">
      <c r="E532" s="46"/>
      <c r="F532" s="46"/>
      <c r="G532" s="46"/>
      <c r="H532" s="46"/>
    </row>
    <row r="533" spans="5:8" hidden="1" x14ac:dyDescent="0.3">
      <c r="E533" s="46"/>
      <c r="F533" s="46"/>
      <c r="G533" s="46"/>
      <c r="H533" s="46"/>
    </row>
    <row r="534" spans="5:8" hidden="1" x14ac:dyDescent="0.3">
      <c r="E534" s="46"/>
      <c r="F534" s="46"/>
      <c r="G534" s="46"/>
      <c r="H534" s="46"/>
    </row>
    <row r="535" spans="5:8" hidden="1" x14ac:dyDescent="0.3">
      <c r="E535" s="46"/>
      <c r="F535" s="46"/>
      <c r="G535" s="46"/>
      <c r="H535" s="46"/>
    </row>
    <row r="536" spans="5:8" hidden="1" x14ac:dyDescent="0.3">
      <c r="E536" s="46"/>
      <c r="F536" s="46"/>
      <c r="G536" s="46"/>
      <c r="H536" s="46"/>
    </row>
    <row r="537" spans="5:8" hidden="1" x14ac:dyDescent="0.3">
      <c r="E537" s="46"/>
      <c r="F537" s="46"/>
      <c r="G537" s="46"/>
      <c r="H537" s="46"/>
    </row>
    <row r="538" spans="5:8" hidden="1" x14ac:dyDescent="0.3">
      <c r="E538" s="46"/>
      <c r="F538" s="46"/>
      <c r="G538" s="46"/>
      <c r="H538" s="46"/>
    </row>
    <row r="539" spans="5:8" hidden="1" x14ac:dyDescent="0.3">
      <c r="E539" s="46"/>
      <c r="F539" s="46"/>
      <c r="G539" s="46"/>
      <c r="H539" s="46"/>
    </row>
    <row r="540" spans="5:8" hidden="1" x14ac:dyDescent="0.3">
      <c r="E540" s="46"/>
      <c r="F540" s="46"/>
      <c r="G540" s="46"/>
      <c r="H540" s="46"/>
    </row>
    <row r="541" spans="5:8" hidden="1" x14ac:dyDescent="0.3">
      <c r="E541" s="46"/>
      <c r="F541" s="46"/>
      <c r="G541" s="46"/>
      <c r="H541" s="46"/>
    </row>
    <row r="542" spans="5:8" hidden="1" x14ac:dyDescent="0.3">
      <c r="E542" s="46"/>
      <c r="F542" s="46"/>
      <c r="G542" s="46"/>
      <c r="H542" s="46"/>
    </row>
    <row r="543" spans="5:8" hidden="1" x14ac:dyDescent="0.3">
      <c r="E543" s="46"/>
      <c r="F543" s="46"/>
      <c r="G543" s="46"/>
      <c r="H543" s="46"/>
    </row>
    <row r="544" spans="5:8" hidden="1" x14ac:dyDescent="0.3">
      <c r="E544" s="46"/>
      <c r="F544" s="46"/>
      <c r="G544" s="46"/>
      <c r="H544" s="46"/>
    </row>
    <row r="545" spans="5:8" hidden="1" x14ac:dyDescent="0.3">
      <c r="E545" s="46"/>
      <c r="F545" s="46"/>
      <c r="G545" s="46"/>
      <c r="H545" s="46"/>
    </row>
    <row r="546" spans="5:8" hidden="1" x14ac:dyDescent="0.3">
      <c r="E546" s="46"/>
      <c r="F546" s="46"/>
      <c r="G546" s="46"/>
      <c r="H546" s="46"/>
    </row>
    <row r="547" spans="5:8" hidden="1" x14ac:dyDescent="0.3">
      <c r="E547" s="46"/>
      <c r="F547" s="46"/>
      <c r="G547" s="46"/>
      <c r="H547" s="46"/>
    </row>
    <row r="548" spans="5:8" hidden="1" x14ac:dyDescent="0.3">
      <c r="E548" s="46"/>
      <c r="F548" s="46"/>
      <c r="G548" s="46"/>
      <c r="H548" s="46"/>
    </row>
    <row r="549" spans="5:8" hidden="1" x14ac:dyDescent="0.3">
      <c r="E549" s="46"/>
      <c r="F549" s="46"/>
      <c r="G549" s="46"/>
      <c r="H549" s="46"/>
    </row>
    <row r="550" spans="5:8" hidden="1" x14ac:dyDescent="0.3">
      <c r="E550" s="46"/>
      <c r="F550" s="46"/>
      <c r="G550" s="46"/>
      <c r="H550" s="46"/>
    </row>
    <row r="551" spans="5:8" hidden="1" x14ac:dyDescent="0.3">
      <c r="E551" s="46"/>
      <c r="F551" s="46"/>
      <c r="G551" s="46"/>
      <c r="H551" s="46"/>
    </row>
    <row r="552" spans="5:8" hidden="1" x14ac:dyDescent="0.3">
      <c r="E552" s="46"/>
      <c r="F552" s="46"/>
      <c r="G552" s="46"/>
      <c r="H552" s="46"/>
    </row>
    <row r="553" spans="5:8" hidden="1" x14ac:dyDescent="0.3">
      <c r="E553" s="46"/>
      <c r="F553" s="46"/>
      <c r="G553" s="46"/>
      <c r="H553" s="46"/>
    </row>
    <row r="554" spans="5:8" hidden="1" x14ac:dyDescent="0.3">
      <c r="E554" s="46"/>
      <c r="F554" s="46"/>
      <c r="G554" s="46"/>
      <c r="H554" s="46"/>
    </row>
    <row r="555" spans="5:8" hidden="1" x14ac:dyDescent="0.3">
      <c r="E555" s="46"/>
      <c r="F555" s="46"/>
      <c r="G555" s="46"/>
      <c r="H555" s="46"/>
    </row>
    <row r="556" spans="5:8" hidden="1" x14ac:dyDescent="0.3">
      <c r="E556" s="46"/>
      <c r="F556" s="46"/>
      <c r="G556" s="46"/>
      <c r="H556" s="46"/>
    </row>
    <row r="557" spans="5:8" hidden="1" x14ac:dyDescent="0.3">
      <c r="E557" s="46"/>
      <c r="F557" s="46"/>
      <c r="G557" s="46"/>
      <c r="H557" s="46"/>
    </row>
    <row r="558" spans="5:8" hidden="1" x14ac:dyDescent="0.3">
      <c r="E558" s="46"/>
      <c r="F558" s="46"/>
      <c r="G558" s="46"/>
      <c r="H558" s="46"/>
    </row>
    <row r="559" spans="5:8" hidden="1" x14ac:dyDescent="0.3">
      <c r="E559" s="46"/>
      <c r="F559" s="46"/>
      <c r="G559" s="46"/>
      <c r="H559" s="46"/>
    </row>
    <row r="560" spans="5:8" hidden="1" x14ac:dyDescent="0.3">
      <c r="E560" s="46"/>
      <c r="F560" s="46"/>
      <c r="G560" s="46"/>
      <c r="H560" s="46"/>
    </row>
    <row r="561" spans="5:8" hidden="1" x14ac:dyDescent="0.3">
      <c r="E561" s="46"/>
      <c r="F561" s="46"/>
      <c r="G561" s="46"/>
      <c r="H561" s="46"/>
    </row>
    <row r="562" spans="5:8" hidden="1" x14ac:dyDescent="0.3">
      <c r="E562" s="46"/>
      <c r="F562" s="46"/>
      <c r="G562" s="46"/>
      <c r="H562" s="46"/>
    </row>
    <row r="563" spans="5:8" hidden="1" x14ac:dyDescent="0.3">
      <c r="E563" s="46"/>
      <c r="F563" s="46"/>
      <c r="G563" s="46"/>
      <c r="H563" s="46"/>
    </row>
    <row r="564" spans="5:8" hidden="1" x14ac:dyDescent="0.3">
      <c r="E564" s="46"/>
      <c r="F564" s="46"/>
      <c r="G564" s="46"/>
      <c r="H564" s="46"/>
    </row>
    <row r="565" spans="5:8" hidden="1" x14ac:dyDescent="0.3">
      <c r="E565" s="46"/>
      <c r="F565" s="46"/>
      <c r="G565" s="46"/>
      <c r="H565" s="46"/>
    </row>
    <row r="566" spans="5:8" hidden="1" x14ac:dyDescent="0.3">
      <c r="E566" s="46"/>
      <c r="F566" s="46"/>
      <c r="G566" s="46"/>
      <c r="H566" s="46"/>
    </row>
    <row r="567" spans="5:8" hidden="1" x14ac:dyDescent="0.3">
      <c r="E567" s="46"/>
      <c r="F567" s="46"/>
      <c r="G567" s="46"/>
      <c r="H567" s="46"/>
    </row>
    <row r="568" spans="5:8" hidden="1" x14ac:dyDescent="0.3">
      <c r="E568" s="46"/>
      <c r="F568" s="46"/>
      <c r="G568" s="46"/>
      <c r="H568" s="46"/>
    </row>
    <row r="569" spans="5:8" hidden="1" x14ac:dyDescent="0.3">
      <c r="E569" s="46"/>
      <c r="F569" s="46"/>
      <c r="G569" s="46"/>
      <c r="H569" s="46"/>
    </row>
    <row r="570" spans="5:8" hidden="1" x14ac:dyDescent="0.3">
      <c r="E570" s="46"/>
      <c r="F570" s="46"/>
      <c r="G570" s="46"/>
      <c r="H570" s="46"/>
    </row>
    <row r="571" spans="5:8" hidden="1" x14ac:dyDescent="0.3">
      <c r="E571" s="46"/>
      <c r="F571" s="46"/>
      <c r="G571" s="46"/>
      <c r="H571" s="46"/>
    </row>
    <row r="572" spans="5:8" hidden="1" x14ac:dyDescent="0.3">
      <c r="E572" s="46"/>
      <c r="F572" s="46"/>
      <c r="G572" s="46"/>
      <c r="H572" s="46"/>
    </row>
    <row r="573" spans="5:8" hidden="1" x14ac:dyDescent="0.3">
      <c r="E573" s="46"/>
      <c r="F573" s="46"/>
      <c r="G573" s="46"/>
      <c r="H573" s="46"/>
    </row>
    <row r="574" spans="5:8" hidden="1" x14ac:dyDescent="0.3">
      <c r="E574" s="46"/>
      <c r="F574" s="46"/>
      <c r="G574" s="46"/>
      <c r="H574" s="46"/>
    </row>
    <row r="575" spans="5:8" hidden="1" x14ac:dyDescent="0.3">
      <c r="E575" s="46"/>
      <c r="F575" s="46"/>
      <c r="G575" s="46"/>
      <c r="H575" s="46"/>
    </row>
    <row r="576" spans="5:8" hidden="1" x14ac:dyDescent="0.3">
      <c r="E576" s="46"/>
      <c r="F576" s="46"/>
      <c r="G576" s="46"/>
      <c r="H576" s="46"/>
    </row>
    <row r="577" spans="5:8" hidden="1" x14ac:dyDescent="0.3">
      <c r="E577" s="46"/>
      <c r="F577" s="46"/>
      <c r="G577" s="46"/>
      <c r="H577" s="46"/>
    </row>
    <row r="578" spans="5:8" hidden="1" x14ac:dyDescent="0.3">
      <c r="E578" s="46"/>
      <c r="F578" s="46"/>
      <c r="G578" s="46"/>
      <c r="H578" s="46"/>
    </row>
    <row r="579" spans="5:8" hidden="1" x14ac:dyDescent="0.3">
      <c r="E579" s="46"/>
      <c r="F579" s="46"/>
      <c r="G579" s="46"/>
      <c r="H579" s="46"/>
    </row>
    <row r="580" spans="5:8" hidden="1" x14ac:dyDescent="0.3">
      <c r="E580" s="46"/>
      <c r="F580" s="46"/>
      <c r="G580" s="46"/>
      <c r="H580" s="46"/>
    </row>
    <row r="581" spans="5:8" hidden="1" x14ac:dyDescent="0.3">
      <c r="E581" s="46"/>
      <c r="F581" s="46"/>
      <c r="G581" s="46"/>
      <c r="H581" s="46"/>
    </row>
    <row r="582" spans="5:8" hidden="1" x14ac:dyDescent="0.3">
      <c r="E582" s="46"/>
      <c r="F582" s="46"/>
      <c r="G582" s="46"/>
      <c r="H582" s="46"/>
    </row>
    <row r="583" spans="5:8" hidden="1" x14ac:dyDescent="0.3">
      <c r="E583" s="46"/>
      <c r="F583" s="46"/>
      <c r="G583" s="46"/>
      <c r="H583" s="46"/>
    </row>
    <row r="584" spans="5:8" hidden="1" x14ac:dyDescent="0.3">
      <c r="E584" s="46"/>
      <c r="F584" s="46"/>
      <c r="G584" s="46"/>
      <c r="H584" s="46"/>
    </row>
    <row r="585" spans="5:8" hidden="1" x14ac:dyDescent="0.3">
      <c r="E585" s="46"/>
      <c r="F585" s="46"/>
      <c r="G585" s="46"/>
      <c r="H585" s="46"/>
    </row>
    <row r="586" spans="5:8" hidden="1" x14ac:dyDescent="0.3">
      <c r="E586" s="46"/>
      <c r="F586" s="46"/>
      <c r="G586" s="46"/>
      <c r="H586" s="46"/>
    </row>
    <row r="587" spans="5:8" hidden="1" x14ac:dyDescent="0.3">
      <c r="E587" s="46"/>
      <c r="F587" s="46"/>
      <c r="G587" s="46"/>
      <c r="H587" s="46"/>
    </row>
    <row r="588" spans="5:8" hidden="1" x14ac:dyDescent="0.3">
      <c r="E588" s="46"/>
      <c r="F588" s="46"/>
      <c r="G588" s="46"/>
      <c r="H588" s="46"/>
    </row>
    <row r="589" spans="5:8" hidden="1" x14ac:dyDescent="0.3">
      <c r="E589" s="46"/>
      <c r="F589" s="46"/>
      <c r="G589" s="46"/>
      <c r="H589" s="46"/>
    </row>
    <row r="590" spans="5:8" hidden="1" x14ac:dyDescent="0.3">
      <c r="E590" s="46"/>
      <c r="F590" s="46"/>
      <c r="G590" s="46"/>
      <c r="H590" s="46"/>
    </row>
    <row r="591" spans="5:8" hidden="1" x14ac:dyDescent="0.3">
      <c r="E591" s="46"/>
      <c r="F591" s="46"/>
      <c r="G591" s="46"/>
      <c r="H591" s="46"/>
    </row>
    <row r="592" spans="5:8" hidden="1" x14ac:dyDescent="0.3">
      <c r="E592" s="46"/>
      <c r="F592" s="46"/>
      <c r="G592" s="46"/>
      <c r="H592" s="46"/>
    </row>
    <row r="593" spans="5:8" hidden="1" x14ac:dyDescent="0.3">
      <c r="E593" s="46"/>
      <c r="F593" s="46"/>
      <c r="G593" s="46"/>
      <c r="H593" s="46"/>
    </row>
    <row r="594" spans="5:8" hidden="1" x14ac:dyDescent="0.3">
      <c r="E594" s="46"/>
      <c r="F594" s="46"/>
      <c r="G594" s="46"/>
      <c r="H594" s="46"/>
    </row>
    <row r="595" spans="5:8" hidden="1" x14ac:dyDescent="0.3">
      <c r="E595" s="46"/>
      <c r="F595" s="46"/>
      <c r="G595" s="46"/>
      <c r="H595" s="46"/>
    </row>
    <row r="596" spans="5:8" hidden="1" x14ac:dyDescent="0.3">
      <c r="E596" s="46"/>
      <c r="F596" s="46"/>
      <c r="G596" s="46"/>
      <c r="H596" s="46"/>
    </row>
    <row r="597" spans="5:8" hidden="1" x14ac:dyDescent="0.3">
      <c r="E597" s="46"/>
      <c r="F597" s="46"/>
      <c r="G597" s="46"/>
      <c r="H597" s="46"/>
    </row>
    <row r="598" spans="5:8" hidden="1" x14ac:dyDescent="0.3">
      <c r="E598" s="46"/>
      <c r="F598" s="46"/>
      <c r="G598" s="46"/>
      <c r="H598" s="46"/>
    </row>
    <row r="599" spans="5:8" hidden="1" x14ac:dyDescent="0.3">
      <c r="E599" s="46"/>
      <c r="F599" s="46"/>
      <c r="G599" s="46"/>
      <c r="H599" s="46"/>
    </row>
    <row r="600" spans="5:8" hidden="1" x14ac:dyDescent="0.3">
      <c r="E600" s="46"/>
      <c r="F600" s="46"/>
      <c r="G600" s="46"/>
      <c r="H600" s="46"/>
    </row>
    <row r="601" spans="5:8" hidden="1" x14ac:dyDescent="0.3">
      <c r="E601" s="46"/>
      <c r="F601" s="46"/>
      <c r="G601" s="46"/>
      <c r="H601" s="46"/>
    </row>
    <row r="602" spans="5:8" hidden="1" x14ac:dyDescent="0.3">
      <c r="E602" s="46"/>
      <c r="F602" s="46"/>
      <c r="G602" s="46"/>
      <c r="H602" s="46"/>
    </row>
    <row r="603" spans="5:8" hidden="1" x14ac:dyDescent="0.3">
      <c r="E603" s="46"/>
      <c r="F603" s="46"/>
      <c r="G603" s="46"/>
      <c r="H603" s="46"/>
    </row>
    <row r="604" spans="5:8" hidden="1" x14ac:dyDescent="0.3">
      <c r="E604" s="46"/>
      <c r="F604" s="46"/>
      <c r="G604" s="46"/>
      <c r="H604" s="46"/>
    </row>
    <row r="605" spans="5:8" hidden="1" x14ac:dyDescent="0.3">
      <c r="E605" s="46"/>
      <c r="F605" s="46"/>
      <c r="G605" s="46"/>
      <c r="H605" s="46"/>
    </row>
    <row r="606" spans="5:8" hidden="1" x14ac:dyDescent="0.3">
      <c r="E606" s="46"/>
      <c r="F606" s="46"/>
      <c r="G606" s="46"/>
      <c r="H606" s="46"/>
    </row>
    <row r="607" spans="5:8" hidden="1" x14ac:dyDescent="0.3">
      <c r="E607" s="46"/>
      <c r="F607" s="46"/>
      <c r="G607" s="46"/>
      <c r="H607" s="46"/>
    </row>
    <row r="608" spans="5:8" hidden="1" x14ac:dyDescent="0.3">
      <c r="E608" s="46"/>
      <c r="F608" s="46"/>
      <c r="G608" s="46"/>
      <c r="H608" s="46"/>
    </row>
    <row r="609" spans="5:8" hidden="1" x14ac:dyDescent="0.3">
      <c r="E609" s="46"/>
      <c r="F609" s="46"/>
      <c r="G609" s="46"/>
      <c r="H609" s="46"/>
    </row>
    <row r="610" spans="5:8" hidden="1" x14ac:dyDescent="0.3">
      <c r="E610" s="46"/>
      <c r="F610" s="46"/>
      <c r="G610" s="46"/>
      <c r="H610" s="46"/>
    </row>
    <row r="611" spans="5:8" hidden="1" x14ac:dyDescent="0.3">
      <c r="E611" s="46"/>
      <c r="F611" s="46"/>
      <c r="G611" s="46"/>
      <c r="H611" s="46"/>
    </row>
    <row r="612" spans="5:8" hidden="1" x14ac:dyDescent="0.3">
      <c r="E612" s="46"/>
      <c r="F612" s="46"/>
      <c r="G612" s="46"/>
      <c r="H612" s="46"/>
    </row>
    <row r="613" spans="5:8" hidden="1" x14ac:dyDescent="0.3">
      <c r="E613" s="46"/>
      <c r="F613" s="46"/>
      <c r="G613" s="46"/>
      <c r="H613" s="46"/>
    </row>
    <row r="614" spans="5:8" hidden="1" x14ac:dyDescent="0.3">
      <c r="E614" s="46"/>
      <c r="F614" s="46"/>
      <c r="G614" s="46"/>
      <c r="H614" s="46"/>
    </row>
    <row r="615" spans="5:8" hidden="1" x14ac:dyDescent="0.3">
      <c r="E615" s="46"/>
      <c r="F615" s="46"/>
      <c r="G615" s="46"/>
      <c r="H615" s="46"/>
    </row>
    <row r="616" spans="5:8" hidden="1" x14ac:dyDescent="0.3">
      <c r="E616" s="46"/>
      <c r="F616" s="46"/>
      <c r="G616" s="46"/>
      <c r="H616" s="46"/>
    </row>
    <row r="617" spans="5:8" hidden="1" x14ac:dyDescent="0.3">
      <c r="E617" s="46"/>
      <c r="F617" s="46"/>
      <c r="G617" s="46"/>
      <c r="H617" s="46"/>
    </row>
    <row r="618" spans="5:8" hidden="1" x14ac:dyDescent="0.3">
      <c r="E618" s="46"/>
      <c r="F618" s="46"/>
      <c r="G618" s="46"/>
      <c r="H618" s="46"/>
    </row>
    <row r="619" spans="5:8" hidden="1" x14ac:dyDescent="0.3">
      <c r="E619" s="46"/>
      <c r="F619" s="46"/>
      <c r="G619" s="46"/>
      <c r="H619" s="46"/>
    </row>
    <row r="620" spans="5:8" hidden="1" x14ac:dyDescent="0.3">
      <c r="E620" s="46"/>
      <c r="F620" s="46"/>
      <c r="G620" s="46"/>
      <c r="H620" s="46"/>
    </row>
    <row r="621" spans="5:8" hidden="1" x14ac:dyDescent="0.3">
      <c r="E621" s="46"/>
      <c r="F621" s="46"/>
      <c r="G621" s="46"/>
      <c r="H621" s="46"/>
    </row>
    <row r="622" spans="5:8" hidden="1" x14ac:dyDescent="0.3">
      <c r="E622" s="46"/>
      <c r="F622" s="46"/>
      <c r="G622" s="46"/>
      <c r="H622" s="46"/>
    </row>
    <row r="623" spans="5:8" x14ac:dyDescent="0.3"/>
    <row r="624" spans="5:8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differentFirst="1"/>
  <ignoredErrors>
    <ignoredError sqref="E55:G55 E146:G146 E182:G182 E92:H92 E23:H23 E68:G68 E71:G71 E156:G156 F31:H31" unlockedFormula="1"/>
    <ignoredError sqref="E11:H11 E44:F44 E75:G75" formulaRange="1"/>
    <ignoredError sqref="E16:G16 E59:G59 E87:H87 H16 H55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B427"/>
  <sheetViews>
    <sheetView showGridLines="0" zoomScale="50" zoomScaleNormal="50" workbookViewId="0">
      <pane ySplit="5" topLeftCell="A175" activePane="bottomLeft" state="frozen"/>
      <selection pane="bottomLeft" activeCell="A2" sqref="A2:XFD204"/>
    </sheetView>
  </sheetViews>
  <sheetFormatPr defaultColWidth="8.77734375" defaultRowHeight="0" customHeight="1" zeroHeight="1" outlineLevelRow="4" outlineLevelCol="1" x14ac:dyDescent="0.3"/>
  <cols>
    <col min="1" max="1" width="8.77734375" style="11" customWidth="1"/>
    <col min="2" max="2" width="81.88671875" style="11" customWidth="1"/>
    <col min="3" max="3" width="55.21875" style="11" hidden="1" customWidth="1" outlineLevel="1"/>
    <col min="4" max="4" width="16.21875" style="11" hidden="1" customWidth="1" outlineLevel="1"/>
    <col min="5" max="5" width="23.5546875" style="11" hidden="1" customWidth="1" outlineLevel="1"/>
    <col min="6" max="6" width="16.21875" style="11" hidden="1" customWidth="1" outlineLevel="1"/>
    <col min="7" max="8" width="21.21875" style="11" hidden="1" customWidth="1" outlineLevel="1"/>
    <col min="9" max="9" width="16.77734375" style="11" hidden="1" customWidth="1" outlineLevel="1"/>
    <col min="10" max="11" width="23" style="11" hidden="1" customWidth="1" outlineLevel="1"/>
    <col min="12" max="13" width="14.21875" style="11" hidden="1" customWidth="1" outlineLevel="1"/>
    <col min="14" max="15" width="8.77734375" style="11" hidden="1" customWidth="1" outlineLevel="1"/>
    <col min="16" max="16" width="16.88671875" style="11" hidden="1" customWidth="1" outlineLevel="1"/>
    <col min="17" max="17" width="16.109375" style="11" hidden="1" customWidth="1" outlineLevel="1"/>
    <col min="18" max="18" width="18.6640625" style="179" bestFit="1" customWidth="1" collapsed="1"/>
    <col min="19" max="19" width="14.44140625" style="11" customWidth="1"/>
    <col min="20" max="20" width="13.109375" style="11" bestFit="1" customWidth="1"/>
    <col min="21" max="21" width="58.77734375" style="11" customWidth="1"/>
    <col min="22" max="22" width="6.6640625" style="11" customWidth="1"/>
    <col min="23" max="16383" width="8.77734375" style="11"/>
    <col min="16384" max="16384" width="1.77734375" style="11" customWidth="1"/>
  </cols>
  <sheetData>
    <row r="1" spans="1:22 16356:16356" ht="13.8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44"/>
      <c r="S1" s="16"/>
      <c r="T1" s="16"/>
      <c r="U1" s="10"/>
      <c r="V1" s="10"/>
    </row>
    <row r="2" spans="1:22 16356:16356" s="36" customFormat="1" ht="52.5" customHeight="1" x14ac:dyDescent="0.3">
      <c r="A2" s="37"/>
      <c r="B2" s="38" t="s">
        <v>221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290"/>
      <c r="S2" s="38"/>
      <c r="T2" s="38"/>
      <c r="U2" s="59"/>
      <c r="V2" s="38"/>
      <c r="XEB2" s="35"/>
    </row>
    <row r="3" spans="1:22 16356:16356" ht="13.8" x14ac:dyDescent="0.3">
      <c r="A3" s="1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9"/>
      <c r="S3" s="10"/>
      <c r="T3" s="10"/>
      <c r="U3" s="10"/>
      <c r="V3" s="10"/>
    </row>
    <row r="4" spans="1:22 16356:16356" ht="13.8" x14ac:dyDescent="0.3">
      <c r="A4" s="1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9"/>
      <c r="S4" s="10"/>
      <c r="T4" s="10"/>
      <c r="U4" s="10"/>
      <c r="V4" s="10"/>
    </row>
    <row r="5" spans="1:22 16356:16356" s="20" customFormat="1" ht="37.049999999999997" customHeight="1" x14ac:dyDescent="0.3">
      <c r="A5" s="18"/>
      <c r="B5" s="19"/>
      <c r="C5" s="102" t="s">
        <v>17</v>
      </c>
      <c r="D5" s="102" t="s">
        <v>1</v>
      </c>
      <c r="E5" s="102" t="s">
        <v>67</v>
      </c>
      <c r="F5" s="102" t="s">
        <v>18</v>
      </c>
      <c r="G5" s="102" t="s">
        <v>19</v>
      </c>
      <c r="H5" s="102" t="s">
        <v>33</v>
      </c>
      <c r="I5" s="102" t="s">
        <v>20</v>
      </c>
      <c r="J5" s="102" t="s">
        <v>21</v>
      </c>
      <c r="K5" s="102" t="s">
        <v>66</v>
      </c>
      <c r="L5" s="102" t="s">
        <v>22</v>
      </c>
      <c r="M5" s="102" t="s">
        <v>2</v>
      </c>
      <c r="N5" s="102" t="s">
        <v>175</v>
      </c>
      <c r="O5" s="102" t="s">
        <v>3</v>
      </c>
      <c r="P5" s="102" t="s">
        <v>4</v>
      </c>
      <c r="Q5" s="102" t="s">
        <v>5</v>
      </c>
      <c r="R5" s="102" t="s">
        <v>99</v>
      </c>
      <c r="S5" s="102">
        <v>2019</v>
      </c>
      <c r="T5" s="102">
        <v>2020</v>
      </c>
      <c r="U5" s="41" t="s">
        <v>223</v>
      </c>
    </row>
    <row r="6" spans="1:22 16356:16356" ht="13.8" x14ac:dyDescent="0.3">
      <c r="U6" s="10"/>
    </row>
    <row r="7" spans="1:22 16356:16356" ht="13.8" x14ac:dyDescent="0.3">
      <c r="A7" s="17"/>
      <c r="B7" s="103" t="s">
        <v>97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80"/>
      <c r="S7" s="12"/>
      <c r="T7" s="12"/>
    </row>
    <row r="8" spans="1:22 16356:16356" ht="13.8" x14ac:dyDescent="0.3"/>
    <row r="9" spans="1:22 16356:16356" ht="13.8" x14ac:dyDescent="0.3">
      <c r="B9" s="104" t="s">
        <v>201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81"/>
      <c r="S9" s="104"/>
      <c r="T9" s="104"/>
      <c r="U9" s="285" t="s">
        <v>229</v>
      </c>
    </row>
    <row r="10" spans="1:22 16356:16356" ht="13.8" x14ac:dyDescent="0.3">
      <c r="B10" s="243" t="s">
        <v>326</v>
      </c>
      <c r="C10" s="244" t="s">
        <v>10</v>
      </c>
      <c r="D10" s="245"/>
      <c r="E10" s="244" t="s">
        <v>10</v>
      </c>
      <c r="F10" s="246"/>
      <c r="G10" s="244" t="s">
        <v>10</v>
      </c>
      <c r="H10" s="245"/>
      <c r="I10" s="244" t="s">
        <v>10</v>
      </c>
      <c r="J10" s="246"/>
      <c r="K10" s="244" t="s">
        <v>10</v>
      </c>
      <c r="L10" s="245"/>
      <c r="M10" s="245"/>
      <c r="N10" s="247" t="s">
        <v>10</v>
      </c>
      <c r="O10" s="248"/>
      <c r="P10" s="249" t="s">
        <v>192</v>
      </c>
      <c r="Q10" s="245"/>
      <c r="R10" s="249" t="s">
        <v>232</v>
      </c>
      <c r="S10" s="257" t="s">
        <v>222</v>
      </c>
      <c r="T10" s="256">
        <f>SUM(T11:T13)</f>
        <v>375.02736171595745</v>
      </c>
      <c r="U10" s="285"/>
    </row>
    <row r="11" spans="1:22 16356:16356" ht="13.8" outlineLevel="4" x14ac:dyDescent="0.3">
      <c r="B11" s="226" t="s">
        <v>327</v>
      </c>
      <c r="C11" s="25"/>
      <c r="D11" s="35"/>
      <c r="E11" s="25"/>
      <c r="F11" s="25"/>
      <c r="G11" s="25"/>
      <c r="H11" s="35"/>
      <c r="I11" s="25"/>
      <c r="J11" s="25"/>
      <c r="K11" s="35"/>
      <c r="L11" s="35"/>
      <c r="M11" s="35"/>
      <c r="N11" s="23"/>
      <c r="O11" s="45"/>
      <c r="P11" s="6"/>
      <c r="Q11" s="35"/>
      <c r="R11" s="6" t="s">
        <v>232</v>
      </c>
      <c r="S11" s="257" t="s">
        <v>222</v>
      </c>
      <c r="T11" s="258">
        <v>31.107050462625121</v>
      </c>
      <c r="U11" s="285"/>
    </row>
    <row r="12" spans="1:22 16356:16356" ht="13.8" outlineLevel="4" x14ac:dyDescent="0.3">
      <c r="B12" s="226" t="s">
        <v>328</v>
      </c>
      <c r="C12" s="25"/>
      <c r="D12" s="35"/>
      <c r="E12" s="25"/>
      <c r="F12" s="25"/>
      <c r="G12" s="25"/>
      <c r="H12" s="35"/>
      <c r="I12" s="25"/>
      <c r="J12" s="25"/>
      <c r="K12" s="35"/>
      <c r="L12" s="35"/>
      <c r="M12" s="35"/>
      <c r="N12" s="23"/>
      <c r="O12" s="45"/>
      <c r="P12" s="6"/>
      <c r="Q12" s="35"/>
      <c r="R12" s="6" t="s">
        <v>232</v>
      </c>
      <c r="S12" s="257" t="s">
        <v>222</v>
      </c>
      <c r="T12" s="258">
        <v>342.7255062350257</v>
      </c>
      <c r="U12" s="285"/>
    </row>
    <row r="13" spans="1:22 16356:16356" ht="13.8" outlineLevel="4" x14ac:dyDescent="0.3">
      <c r="B13" s="227" t="s">
        <v>329</v>
      </c>
      <c r="C13" s="82"/>
      <c r="D13" s="67"/>
      <c r="E13" s="82"/>
      <c r="F13" s="82"/>
      <c r="G13" s="82"/>
      <c r="H13" s="67"/>
      <c r="I13" s="82"/>
      <c r="J13" s="82"/>
      <c r="K13" s="67"/>
      <c r="L13" s="67"/>
      <c r="M13" s="67"/>
      <c r="N13" s="83"/>
      <c r="O13" s="85"/>
      <c r="P13" s="86"/>
      <c r="Q13" s="67"/>
      <c r="R13" s="86" t="s">
        <v>232</v>
      </c>
      <c r="S13" s="259" t="s">
        <v>222</v>
      </c>
      <c r="T13" s="260">
        <v>1.1948050183066121</v>
      </c>
      <c r="U13" s="285"/>
    </row>
    <row r="14" spans="1:22 16356:16356" s="27" customFormat="1" ht="13.8" x14ac:dyDescent="0.3">
      <c r="A14" s="11"/>
      <c r="B14" s="234" t="s">
        <v>330</v>
      </c>
      <c r="C14" s="235"/>
      <c r="D14" s="236"/>
      <c r="E14" s="235"/>
      <c r="F14" s="235"/>
      <c r="G14" s="235"/>
      <c r="H14" s="236"/>
      <c r="I14" s="235"/>
      <c r="J14" s="235"/>
      <c r="K14" s="236"/>
      <c r="L14" s="236"/>
      <c r="M14" s="236"/>
      <c r="N14" s="237"/>
      <c r="O14" s="238"/>
      <c r="P14" s="239"/>
      <c r="Q14" s="236"/>
      <c r="R14" s="239" t="s">
        <v>232</v>
      </c>
      <c r="S14" s="298" t="s">
        <v>222</v>
      </c>
      <c r="T14" s="261">
        <v>0</v>
      </c>
      <c r="U14" s="285"/>
    </row>
    <row r="15" spans="1:22 16356:16356" ht="13.8" x14ac:dyDescent="0.3">
      <c r="B15" s="58" t="s">
        <v>206</v>
      </c>
      <c r="C15" s="228" t="s">
        <v>10</v>
      </c>
      <c r="D15" s="229"/>
      <c r="E15" s="228" t="s">
        <v>10</v>
      </c>
      <c r="F15" s="230"/>
      <c r="G15" s="228" t="s">
        <v>10</v>
      </c>
      <c r="H15" s="229"/>
      <c r="I15" s="228" t="s">
        <v>10</v>
      </c>
      <c r="J15" s="230"/>
      <c r="K15" s="228" t="s">
        <v>10</v>
      </c>
      <c r="L15" s="229"/>
      <c r="M15" s="229"/>
      <c r="N15" s="231" t="s">
        <v>10</v>
      </c>
      <c r="O15" s="232"/>
      <c r="P15" s="233" t="s">
        <v>192</v>
      </c>
      <c r="Q15" s="229"/>
      <c r="R15" s="233" t="s">
        <v>232</v>
      </c>
      <c r="S15" s="257" t="s">
        <v>222</v>
      </c>
      <c r="T15" s="262">
        <f>SUM(T16:T18)</f>
        <v>765.86116642385321</v>
      </c>
      <c r="U15" s="285"/>
    </row>
    <row r="16" spans="1:22 16356:16356" ht="13.8" outlineLevel="1" x14ac:dyDescent="0.3">
      <c r="B16" s="226" t="s">
        <v>207</v>
      </c>
      <c r="C16" s="25"/>
      <c r="D16" s="35"/>
      <c r="E16" s="25"/>
      <c r="F16" s="25"/>
      <c r="G16" s="25"/>
      <c r="H16" s="35"/>
      <c r="I16" s="25"/>
      <c r="J16" s="25"/>
      <c r="K16" s="35"/>
      <c r="L16" s="35"/>
      <c r="M16" s="23"/>
      <c r="N16" s="22"/>
      <c r="O16" s="45"/>
      <c r="P16" s="6"/>
      <c r="Q16" s="35"/>
      <c r="R16" s="6" t="s">
        <v>232</v>
      </c>
      <c r="S16" s="257" t="s">
        <v>222</v>
      </c>
      <c r="T16" s="258">
        <v>36.63487296313675</v>
      </c>
      <c r="U16" s="285"/>
    </row>
    <row r="17" spans="1:21" ht="13.8" outlineLevel="1" x14ac:dyDescent="0.3">
      <c r="B17" s="226" t="s">
        <v>208</v>
      </c>
      <c r="C17" s="25"/>
      <c r="D17" s="35"/>
      <c r="E17" s="25"/>
      <c r="F17" s="25"/>
      <c r="G17" s="25"/>
      <c r="H17" s="35"/>
      <c r="I17" s="25"/>
      <c r="J17" s="25"/>
      <c r="K17" s="35"/>
      <c r="L17" s="35"/>
      <c r="M17" s="23"/>
      <c r="N17" s="22"/>
      <c r="O17" s="45"/>
      <c r="P17" s="6"/>
      <c r="Q17" s="35"/>
      <c r="R17" s="6" t="s">
        <v>232</v>
      </c>
      <c r="S17" s="257" t="s">
        <v>222</v>
      </c>
      <c r="T17" s="258">
        <v>726.92323075171203</v>
      </c>
      <c r="U17" s="285"/>
    </row>
    <row r="18" spans="1:21" ht="13.8" outlineLevel="1" x14ac:dyDescent="0.3">
      <c r="B18" s="227" t="s">
        <v>209</v>
      </c>
      <c r="C18" s="82"/>
      <c r="D18" s="67"/>
      <c r="E18" s="82"/>
      <c r="F18" s="82"/>
      <c r="G18" s="82"/>
      <c r="H18" s="67"/>
      <c r="I18" s="82"/>
      <c r="J18" s="82"/>
      <c r="K18" s="67"/>
      <c r="L18" s="67"/>
      <c r="M18" s="83"/>
      <c r="N18" s="84"/>
      <c r="O18" s="85"/>
      <c r="P18" s="86"/>
      <c r="Q18" s="67"/>
      <c r="R18" s="86" t="s">
        <v>232</v>
      </c>
      <c r="S18" s="259" t="s">
        <v>222</v>
      </c>
      <c r="T18" s="260">
        <v>2.3030627090044447</v>
      </c>
      <c r="U18" s="285"/>
    </row>
    <row r="19" spans="1:21" ht="13.8" x14ac:dyDescent="0.3">
      <c r="B19" s="240" t="s">
        <v>210</v>
      </c>
      <c r="C19" s="235"/>
      <c r="D19" s="236"/>
      <c r="E19" s="235"/>
      <c r="F19" s="235"/>
      <c r="G19" s="235"/>
      <c r="H19" s="236"/>
      <c r="I19" s="235"/>
      <c r="J19" s="235"/>
      <c r="K19" s="236"/>
      <c r="L19" s="236"/>
      <c r="M19" s="237"/>
      <c r="N19" s="241"/>
      <c r="O19" s="238"/>
      <c r="P19" s="239"/>
      <c r="Q19" s="236"/>
      <c r="R19" s="239" t="s">
        <v>232</v>
      </c>
      <c r="S19" s="242">
        <v>0</v>
      </c>
      <c r="T19" s="253">
        <v>5.5628884799999998</v>
      </c>
      <c r="U19" s="285"/>
    </row>
    <row r="20" spans="1:21" ht="13.8" x14ac:dyDescent="0.3">
      <c r="U20" s="285"/>
    </row>
    <row r="21" spans="1:21" ht="13.8" x14ac:dyDescent="0.3">
      <c r="B21" s="104" t="s">
        <v>202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81"/>
      <c r="S21" s="104"/>
      <c r="T21" s="104"/>
      <c r="U21" s="285" t="s">
        <v>233</v>
      </c>
    </row>
    <row r="22" spans="1:21" ht="13.8" x14ac:dyDescent="0.3">
      <c r="B22" s="263" t="s">
        <v>194</v>
      </c>
      <c r="C22" s="118"/>
      <c r="D22" s="10"/>
      <c r="E22" s="118"/>
      <c r="F22" s="150" t="s">
        <v>10</v>
      </c>
      <c r="G22" s="118"/>
      <c r="H22" s="10"/>
      <c r="I22" s="118"/>
      <c r="J22" s="150" t="s">
        <v>10</v>
      </c>
      <c r="K22" s="10"/>
      <c r="L22" s="10"/>
      <c r="M22" s="136" t="s">
        <v>10</v>
      </c>
      <c r="N22" s="135"/>
      <c r="O22" s="14"/>
      <c r="P22" s="137" t="s">
        <v>192</v>
      </c>
      <c r="Q22" s="14"/>
      <c r="R22" s="137" t="s">
        <v>219</v>
      </c>
      <c r="S22" s="264" t="s">
        <v>222</v>
      </c>
      <c r="T22" s="130">
        <f>T23</f>
        <v>866684.1</v>
      </c>
      <c r="U22" s="285"/>
    </row>
    <row r="23" spans="1:21" ht="13.8" outlineLevel="1" x14ac:dyDescent="0.3">
      <c r="B23" s="286" t="s">
        <v>204</v>
      </c>
      <c r="C23" s="118"/>
      <c r="D23" s="10"/>
      <c r="E23" s="118"/>
      <c r="F23" s="118"/>
      <c r="G23" s="118"/>
      <c r="H23" s="10"/>
      <c r="I23" s="118"/>
      <c r="J23" s="118"/>
      <c r="K23" s="10"/>
      <c r="L23" s="10"/>
      <c r="M23" s="136"/>
      <c r="N23" s="135"/>
      <c r="O23" s="14"/>
      <c r="P23" s="137"/>
      <c r="Q23" s="14"/>
      <c r="R23" s="137" t="s">
        <v>219</v>
      </c>
      <c r="S23" s="265" t="s">
        <v>222</v>
      </c>
      <c r="T23" s="266">
        <v>866684.1</v>
      </c>
      <c r="U23" s="285"/>
    </row>
    <row r="24" spans="1:21" ht="13.8" x14ac:dyDescent="0.3">
      <c r="B24" s="162" t="s">
        <v>205</v>
      </c>
      <c r="C24" s="163" t="s">
        <v>10</v>
      </c>
      <c r="D24" s="105"/>
      <c r="E24" s="164"/>
      <c r="F24" s="164"/>
      <c r="G24" s="164"/>
      <c r="H24" s="105"/>
      <c r="I24" s="164"/>
      <c r="J24" s="164"/>
      <c r="K24" s="105"/>
      <c r="L24" s="105"/>
      <c r="M24" s="163"/>
      <c r="N24" s="165"/>
      <c r="O24" s="166"/>
      <c r="P24" s="167"/>
      <c r="Q24" s="166"/>
      <c r="R24" s="167" t="s">
        <v>235</v>
      </c>
      <c r="S24" s="267" t="s">
        <v>222</v>
      </c>
      <c r="T24" s="266">
        <v>174933.6</v>
      </c>
      <c r="U24" s="285" t="s">
        <v>234</v>
      </c>
    </row>
    <row r="25" spans="1:21" ht="13.8" x14ac:dyDescent="0.3">
      <c r="B25" s="287"/>
      <c r="C25" s="136"/>
      <c r="D25" s="10"/>
      <c r="E25" s="118"/>
      <c r="F25" s="118"/>
      <c r="G25" s="118"/>
      <c r="H25" s="10"/>
      <c r="I25" s="118"/>
      <c r="J25" s="118"/>
      <c r="K25" s="10"/>
      <c r="L25" s="10"/>
      <c r="M25" s="136"/>
      <c r="N25" s="135"/>
      <c r="O25" s="14"/>
      <c r="P25" s="137"/>
      <c r="Q25" s="14"/>
      <c r="R25" s="137"/>
      <c r="S25" s="264"/>
      <c r="T25" s="130"/>
      <c r="U25" s="285"/>
    </row>
    <row r="26" spans="1:21" ht="13.8" x14ac:dyDescent="0.3">
      <c r="B26" s="1" t="s">
        <v>236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91"/>
      <c r="S26" s="1"/>
      <c r="T26" s="1"/>
      <c r="U26" s="285"/>
    </row>
    <row r="27" spans="1:21" ht="13.8" x14ac:dyDescent="0.3">
      <c r="B27" s="35" t="s">
        <v>226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6" t="s">
        <v>237</v>
      </c>
      <c r="S27" s="257" t="s">
        <v>222</v>
      </c>
      <c r="T27" s="250">
        <v>3323.78</v>
      </c>
      <c r="U27" s="285"/>
    </row>
    <row r="28" spans="1:21" ht="13.8" x14ac:dyDescent="0.3">
      <c r="B28" s="67" t="s">
        <v>227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174" t="s">
        <v>237</v>
      </c>
      <c r="S28" s="259" t="s">
        <v>222</v>
      </c>
      <c r="T28" s="251">
        <v>96183.24</v>
      </c>
      <c r="U28" s="285"/>
    </row>
    <row r="29" spans="1:21" ht="13.8" x14ac:dyDescent="0.3">
      <c r="U29" s="285"/>
    </row>
    <row r="30" spans="1:21" s="27" customFormat="1" ht="13.8" x14ac:dyDescent="0.3">
      <c r="A30" s="26"/>
      <c r="B30" s="104" t="s">
        <v>203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81"/>
      <c r="S30" s="104"/>
      <c r="T30" s="104"/>
      <c r="U30" s="285"/>
    </row>
    <row r="31" spans="1:21" ht="13.8" x14ac:dyDescent="0.3">
      <c r="A31" s="26"/>
      <c r="B31" s="151" t="s">
        <v>214</v>
      </c>
      <c r="C31" s="150" t="s">
        <v>10</v>
      </c>
      <c r="D31" s="151"/>
      <c r="E31" s="26"/>
      <c r="F31" s="26"/>
      <c r="G31" s="150"/>
      <c r="H31" s="150"/>
      <c r="I31" s="26"/>
      <c r="J31" s="26"/>
      <c r="K31" s="26"/>
      <c r="L31" s="26"/>
      <c r="M31" s="26"/>
      <c r="N31" s="150" t="s">
        <v>10</v>
      </c>
      <c r="O31" s="150"/>
      <c r="P31" s="126" t="s">
        <v>190</v>
      </c>
      <c r="Q31" s="150"/>
      <c r="R31" s="152" t="s">
        <v>220</v>
      </c>
      <c r="S31" s="292">
        <f>SUM(S33:S34)</f>
        <v>624282.99158819742</v>
      </c>
      <c r="T31" s="292">
        <f>SUM(T33:T34)</f>
        <v>713294.45752525772</v>
      </c>
      <c r="U31" s="285"/>
    </row>
    <row r="32" spans="1:21" ht="27.6" x14ac:dyDescent="0.3">
      <c r="A32" s="26"/>
      <c r="B32" s="168" t="s">
        <v>211</v>
      </c>
      <c r="C32" s="143"/>
      <c r="D32" s="175"/>
      <c r="E32" s="169"/>
      <c r="F32" s="169"/>
      <c r="G32" s="143"/>
      <c r="H32" s="143"/>
      <c r="I32" s="169"/>
      <c r="J32" s="169"/>
      <c r="K32" s="169"/>
      <c r="L32" s="169"/>
      <c r="M32" s="169"/>
      <c r="N32" s="143"/>
      <c r="O32" s="143"/>
      <c r="P32" s="170"/>
      <c r="Q32" s="143"/>
      <c r="R32" s="170" t="s">
        <v>220</v>
      </c>
      <c r="S32" s="257" t="s">
        <v>222</v>
      </c>
      <c r="T32" s="257" t="s">
        <v>222</v>
      </c>
      <c r="U32" s="255" t="s">
        <v>239</v>
      </c>
    </row>
    <row r="33" spans="1:21" ht="13.8" x14ac:dyDescent="0.3">
      <c r="A33" s="26"/>
      <c r="B33" s="153" t="s">
        <v>213</v>
      </c>
      <c r="C33" s="150"/>
      <c r="D33" s="151"/>
      <c r="E33" s="26"/>
      <c r="F33" s="26"/>
      <c r="G33" s="150"/>
      <c r="H33" s="150"/>
      <c r="I33" s="26"/>
      <c r="J33" s="26"/>
      <c r="K33" s="26"/>
      <c r="L33" s="26"/>
      <c r="M33" s="26"/>
      <c r="N33" s="150"/>
      <c r="O33" s="150"/>
      <c r="P33" s="152"/>
      <c r="Q33" s="150"/>
      <c r="R33" s="152" t="s">
        <v>220</v>
      </c>
      <c r="S33" s="252">
        <v>603129.29158819746</v>
      </c>
      <c r="T33" s="252">
        <v>695942.45752525772</v>
      </c>
      <c r="U33" s="285" t="s">
        <v>240</v>
      </c>
    </row>
    <row r="34" spans="1:21" ht="27.6" x14ac:dyDescent="0.3">
      <c r="A34" s="26"/>
      <c r="B34" s="171" t="s">
        <v>212</v>
      </c>
      <c r="C34" s="172"/>
      <c r="D34" s="176"/>
      <c r="E34" s="173"/>
      <c r="F34" s="173"/>
      <c r="G34" s="172"/>
      <c r="H34" s="172"/>
      <c r="I34" s="173"/>
      <c r="J34" s="173"/>
      <c r="K34" s="173"/>
      <c r="L34" s="173"/>
      <c r="M34" s="173"/>
      <c r="N34" s="172"/>
      <c r="O34" s="172"/>
      <c r="P34" s="174"/>
      <c r="Q34" s="172"/>
      <c r="R34" s="174" t="s">
        <v>220</v>
      </c>
      <c r="S34" s="293">
        <f>SUM(S35:S36)</f>
        <v>21153.7</v>
      </c>
      <c r="T34" s="293">
        <f>SUM(T35:T36)</f>
        <v>17352</v>
      </c>
      <c r="U34" s="255" t="s">
        <v>241</v>
      </c>
    </row>
    <row r="35" spans="1:21" ht="13.8" x14ac:dyDescent="0.3">
      <c r="A35" s="26"/>
      <c r="B35" s="177" t="s">
        <v>215</v>
      </c>
      <c r="C35" s="143"/>
      <c r="D35" s="175"/>
      <c r="E35" s="169"/>
      <c r="F35" s="169"/>
      <c r="G35" s="143"/>
      <c r="H35" s="143"/>
      <c r="I35" s="169"/>
      <c r="J35" s="169"/>
      <c r="K35" s="169"/>
      <c r="L35" s="169"/>
      <c r="M35" s="169"/>
      <c r="N35" s="143"/>
      <c r="O35" s="143"/>
      <c r="P35" s="170"/>
      <c r="Q35" s="143"/>
      <c r="R35" s="170" t="s">
        <v>220</v>
      </c>
      <c r="S35" s="294">
        <v>19413</v>
      </c>
      <c r="T35" s="294">
        <v>15928</v>
      </c>
      <c r="U35" s="285"/>
    </row>
    <row r="36" spans="1:21" ht="13.8" x14ac:dyDescent="0.3">
      <c r="A36" s="26"/>
      <c r="B36" s="178" t="s">
        <v>216</v>
      </c>
      <c r="C36" s="172"/>
      <c r="D36" s="176"/>
      <c r="E36" s="173"/>
      <c r="F36" s="173"/>
      <c r="G36" s="172"/>
      <c r="H36" s="172"/>
      <c r="I36" s="173"/>
      <c r="J36" s="173"/>
      <c r="K36" s="173"/>
      <c r="L36" s="173"/>
      <c r="M36" s="173"/>
      <c r="N36" s="172"/>
      <c r="O36" s="172"/>
      <c r="P36" s="174"/>
      <c r="Q36" s="172"/>
      <c r="R36" s="174" t="s">
        <v>220</v>
      </c>
      <c r="S36" s="292">
        <v>1740.7</v>
      </c>
      <c r="T36" s="292">
        <v>1424</v>
      </c>
      <c r="U36" s="285"/>
    </row>
    <row r="37" spans="1:21" ht="13.8" x14ac:dyDescent="0.3">
      <c r="A37" s="26"/>
      <c r="B37" s="151"/>
      <c r="C37" s="150"/>
      <c r="D37" s="151"/>
      <c r="E37" s="26"/>
      <c r="F37" s="26"/>
      <c r="G37" s="150"/>
      <c r="H37" s="150"/>
      <c r="I37" s="26"/>
      <c r="J37" s="26"/>
      <c r="K37" s="26"/>
      <c r="L37" s="26"/>
      <c r="M37" s="26"/>
      <c r="N37" s="150"/>
      <c r="O37" s="150"/>
      <c r="P37" s="152"/>
      <c r="Q37" s="150"/>
      <c r="R37" s="152"/>
      <c r="S37" s="269"/>
      <c r="T37" s="269"/>
      <c r="U37" s="285"/>
    </row>
    <row r="38" spans="1:21" ht="13.8" x14ac:dyDescent="0.3">
      <c r="A38" s="17"/>
      <c r="B38" s="103" t="s">
        <v>96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82"/>
      <c r="S38" s="106"/>
      <c r="T38" s="106"/>
      <c r="U38" s="285"/>
    </row>
    <row r="39" spans="1:21" ht="13.8" x14ac:dyDescent="0.3">
      <c r="A39" s="26"/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19"/>
      <c r="S39" s="108"/>
      <c r="T39" s="108"/>
      <c r="U39" s="285"/>
    </row>
    <row r="40" spans="1:21" ht="13.8" x14ac:dyDescent="0.3">
      <c r="B40" s="104" t="s">
        <v>331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81"/>
      <c r="S40" s="104"/>
      <c r="T40" s="104"/>
      <c r="U40" s="285"/>
    </row>
    <row r="41" spans="1:21" ht="13.8" x14ac:dyDescent="0.3">
      <c r="A41" s="27"/>
      <c r="B41" s="133" t="s">
        <v>243</v>
      </c>
      <c r="C41" s="137"/>
      <c r="D41" s="137" t="s">
        <v>10</v>
      </c>
      <c r="E41" s="137"/>
      <c r="F41" s="154"/>
      <c r="G41" s="10"/>
      <c r="H41" s="154"/>
      <c r="I41" s="154"/>
      <c r="J41" s="154"/>
      <c r="K41" s="154"/>
      <c r="L41" s="10"/>
      <c r="M41" s="10"/>
      <c r="N41" s="10"/>
      <c r="O41" s="138"/>
      <c r="P41" s="137" t="s">
        <v>71</v>
      </c>
      <c r="Q41" s="155" t="s">
        <v>11</v>
      </c>
      <c r="R41" s="129" t="s">
        <v>176</v>
      </c>
      <c r="S41" s="252">
        <f>SUM(S42:S44)</f>
        <v>14798</v>
      </c>
      <c r="T41" s="252">
        <f>SUM(T42:T44)</f>
        <v>16971</v>
      </c>
      <c r="U41" s="285" t="s">
        <v>242</v>
      </c>
    </row>
    <row r="42" spans="1:21" ht="13.8" outlineLevel="1" x14ac:dyDescent="0.3">
      <c r="A42" s="27"/>
      <c r="B42" s="112" t="s">
        <v>211</v>
      </c>
      <c r="C42" s="137"/>
      <c r="D42" s="137"/>
      <c r="E42" s="137"/>
      <c r="F42" s="154"/>
      <c r="G42" s="10"/>
      <c r="H42" s="154"/>
      <c r="I42" s="154"/>
      <c r="J42" s="154"/>
      <c r="K42" s="154"/>
      <c r="L42" s="10"/>
      <c r="M42" s="10"/>
      <c r="N42" s="10"/>
      <c r="O42" s="138"/>
      <c r="P42" s="137"/>
      <c r="Q42" s="155"/>
      <c r="R42" s="129" t="s">
        <v>176</v>
      </c>
      <c r="S42" s="62">
        <v>958</v>
      </c>
      <c r="T42" s="62">
        <v>1196</v>
      </c>
      <c r="U42" s="285"/>
    </row>
    <row r="43" spans="1:21" ht="13.8" outlineLevel="1" x14ac:dyDescent="0.3">
      <c r="A43" s="27"/>
      <c r="B43" s="112" t="s">
        <v>213</v>
      </c>
      <c r="C43" s="137"/>
      <c r="D43" s="137"/>
      <c r="E43" s="137"/>
      <c r="F43" s="154"/>
      <c r="G43" s="10"/>
      <c r="H43" s="154"/>
      <c r="I43" s="154"/>
      <c r="J43" s="154"/>
      <c r="K43" s="154"/>
      <c r="L43" s="10"/>
      <c r="M43" s="10"/>
      <c r="N43" s="10"/>
      <c r="O43" s="138"/>
      <c r="P43" s="137"/>
      <c r="Q43" s="155"/>
      <c r="R43" s="129" t="s">
        <v>176</v>
      </c>
      <c r="S43" s="62">
        <v>13138</v>
      </c>
      <c r="T43" s="62">
        <v>15027</v>
      </c>
      <c r="U43" s="285"/>
    </row>
    <row r="44" spans="1:21" ht="13.8" outlineLevel="1" x14ac:dyDescent="0.3">
      <c r="A44" s="27"/>
      <c r="B44" s="112" t="s">
        <v>212</v>
      </c>
      <c r="C44" s="137"/>
      <c r="D44" s="137"/>
      <c r="E44" s="137"/>
      <c r="F44" s="154"/>
      <c r="G44" s="10"/>
      <c r="H44" s="154"/>
      <c r="I44" s="154"/>
      <c r="J44" s="154"/>
      <c r="K44" s="154"/>
      <c r="L44" s="10"/>
      <c r="M44" s="10"/>
      <c r="N44" s="10"/>
      <c r="O44" s="138"/>
      <c r="P44" s="137"/>
      <c r="Q44" s="155"/>
      <c r="R44" s="129" t="s">
        <v>176</v>
      </c>
      <c r="S44" s="62">
        <v>702</v>
      </c>
      <c r="T44" s="62">
        <v>748</v>
      </c>
      <c r="U44" s="285"/>
    </row>
    <row r="45" spans="1:21" ht="13.8" x14ac:dyDescent="0.3">
      <c r="A45" s="27"/>
      <c r="B45" s="133" t="s">
        <v>155</v>
      </c>
      <c r="C45" s="137"/>
      <c r="D45" s="154"/>
      <c r="E45" s="137"/>
      <c r="F45" s="154"/>
      <c r="G45" s="137"/>
      <c r="H45" s="154"/>
      <c r="I45" s="154"/>
      <c r="J45" s="154"/>
      <c r="K45" s="154"/>
      <c r="L45" s="137"/>
      <c r="M45" s="137"/>
      <c r="N45" s="155"/>
      <c r="O45" s="138"/>
      <c r="P45" s="156"/>
      <c r="Q45" s="10"/>
      <c r="R45" s="129" t="s">
        <v>176</v>
      </c>
      <c r="S45" s="62">
        <f>SUM(S46:S48)</f>
        <v>14856</v>
      </c>
      <c r="T45" s="62">
        <f>SUM(T46:T48)</f>
        <v>19267</v>
      </c>
      <c r="U45" s="285"/>
    </row>
    <row r="46" spans="1:21" ht="13.8" outlineLevel="1" x14ac:dyDescent="0.3">
      <c r="A46" s="27"/>
      <c r="B46" s="112" t="s">
        <v>211</v>
      </c>
      <c r="C46" s="137"/>
      <c r="D46" s="154"/>
      <c r="E46" s="137"/>
      <c r="F46" s="154"/>
      <c r="G46" s="137"/>
      <c r="H46" s="154"/>
      <c r="I46" s="154"/>
      <c r="J46" s="154"/>
      <c r="K46" s="154"/>
      <c r="L46" s="137"/>
      <c r="M46" s="137"/>
      <c r="N46" s="155"/>
      <c r="O46" s="138"/>
      <c r="P46" s="156"/>
      <c r="Q46" s="10"/>
      <c r="R46" s="129" t="s">
        <v>176</v>
      </c>
      <c r="S46" s="62">
        <v>974</v>
      </c>
      <c r="T46" s="62">
        <v>1369</v>
      </c>
      <c r="U46" s="285"/>
    </row>
    <row r="47" spans="1:21" ht="13.8" outlineLevel="1" x14ac:dyDescent="0.3">
      <c r="A47" s="27"/>
      <c r="B47" s="112" t="s">
        <v>213</v>
      </c>
      <c r="C47" s="137"/>
      <c r="D47" s="154"/>
      <c r="E47" s="137"/>
      <c r="F47" s="154"/>
      <c r="G47" s="137"/>
      <c r="H47" s="154"/>
      <c r="I47" s="154"/>
      <c r="J47" s="154"/>
      <c r="K47" s="154"/>
      <c r="L47" s="137"/>
      <c r="M47" s="137"/>
      <c r="N47" s="155"/>
      <c r="O47" s="138"/>
      <c r="P47" s="156"/>
      <c r="Q47" s="10"/>
      <c r="R47" s="129" t="s">
        <v>176</v>
      </c>
      <c r="S47" s="62">
        <v>13158</v>
      </c>
      <c r="T47" s="62">
        <v>17132</v>
      </c>
      <c r="U47" s="285"/>
    </row>
    <row r="48" spans="1:21" ht="13.8" outlineLevel="1" x14ac:dyDescent="0.3">
      <c r="A48" s="27"/>
      <c r="B48" s="112" t="s">
        <v>212</v>
      </c>
      <c r="C48" s="137"/>
      <c r="D48" s="154"/>
      <c r="E48" s="137"/>
      <c r="F48" s="154"/>
      <c r="G48" s="137"/>
      <c r="H48" s="154"/>
      <c r="I48" s="154"/>
      <c r="J48" s="154"/>
      <c r="K48" s="154"/>
      <c r="L48" s="137"/>
      <c r="M48" s="137"/>
      <c r="N48" s="155"/>
      <c r="O48" s="138"/>
      <c r="P48" s="156"/>
      <c r="Q48" s="10"/>
      <c r="R48" s="129" t="s">
        <v>176</v>
      </c>
      <c r="S48" s="62">
        <v>724</v>
      </c>
      <c r="T48" s="62">
        <v>766</v>
      </c>
      <c r="U48" s="285"/>
    </row>
    <row r="49" spans="1:22" ht="27.6" x14ac:dyDescent="0.3">
      <c r="A49" s="27"/>
      <c r="B49" s="111" t="s">
        <v>337</v>
      </c>
      <c r="C49" s="137"/>
      <c r="D49" s="154"/>
      <c r="E49" s="137"/>
      <c r="F49" s="154"/>
      <c r="G49" s="137"/>
      <c r="H49" s="154"/>
      <c r="I49" s="154"/>
      <c r="J49" s="154"/>
      <c r="K49" s="154"/>
      <c r="L49" s="137"/>
      <c r="M49" s="137"/>
      <c r="N49" s="155"/>
      <c r="O49" s="138"/>
      <c r="P49" s="156"/>
      <c r="Q49" s="10"/>
      <c r="R49" s="129" t="s">
        <v>176</v>
      </c>
      <c r="S49" s="62">
        <f>SUM(S50:S52)</f>
        <v>24463</v>
      </c>
      <c r="T49" s="62">
        <f>SUM(T50:T52)</f>
        <v>31297</v>
      </c>
      <c r="U49" s="285"/>
    </row>
    <row r="50" spans="1:22" ht="13.8" outlineLevel="1" x14ac:dyDescent="0.3">
      <c r="A50" s="27"/>
      <c r="B50" s="112" t="s">
        <v>211</v>
      </c>
      <c r="C50" s="137"/>
      <c r="D50" s="154"/>
      <c r="E50" s="137"/>
      <c r="F50" s="154"/>
      <c r="G50" s="137"/>
      <c r="H50" s="154"/>
      <c r="I50" s="154"/>
      <c r="J50" s="154"/>
      <c r="K50" s="154"/>
      <c r="L50" s="137"/>
      <c r="M50" s="137"/>
      <c r="N50" s="155"/>
      <c r="O50" s="138"/>
      <c r="P50" s="156"/>
      <c r="Q50" s="10"/>
      <c r="R50" s="129" t="s">
        <v>176</v>
      </c>
      <c r="S50" s="62">
        <v>976</v>
      </c>
      <c r="T50" s="62">
        <v>1371</v>
      </c>
      <c r="U50" s="285"/>
    </row>
    <row r="51" spans="1:22" ht="13.8" outlineLevel="1" x14ac:dyDescent="0.3">
      <c r="A51" s="27"/>
      <c r="B51" s="112" t="s">
        <v>213</v>
      </c>
      <c r="C51" s="137"/>
      <c r="D51" s="154"/>
      <c r="E51" s="137"/>
      <c r="F51" s="154"/>
      <c r="G51" s="137"/>
      <c r="H51" s="154"/>
      <c r="I51" s="154"/>
      <c r="J51" s="154"/>
      <c r="K51" s="154"/>
      <c r="L51" s="137"/>
      <c r="M51" s="137"/>
      <c r="N51" s="155"/>
      <c r="O51" s="138"/>
      <c r="P51" s="156"/>
      <c r="Q51" s="10"/>
      <c r="R51" s="129" t="s">
        <v>176</v>
      </c>
      <c r="S51" s="62">
        <v>21303</v>
      </c>
      <c r="T51" s="62">
        <v>27525</v>
      </c>
      <c r="U51" s="285"/>
    </row>
    <row r="52" spans="1:22" ht="13.8" outlineLevel="1" x14ac:dyDescent="0.3">
      <c r="A52" s="27"/>
      <c r="B52" s="149" t="s">
        <v>212</v>
      </c>
      <c r="C52" s="201"/>
      <c r="D52" s="200"/>
      <c r="E52" s="201"/>
      <c r="F52" s="200"/>
      <c r="G52" s="201"/>
      <c r="H52" s="200"/>
      <c r="I52" s="200"/>
      <c r="J52" s="200"/>
      <c r="K52" s="200"/>
      <c r="L52" s="201"/>
      <c r="M52" s="201"/>
      <c r="N52" s="203"/>
      <c r="O52" s="202"/>
      <c r="P52" s="374"/>
      <c r="Q52" s="100"/>
      <c r="R52" s="147" t="s">
        <v>176</v>
      </c>
      <c r="S52" s="299">
        <v>2184</v>
      </c>
      <c r="T52" s="299">
        <v>2401</v>
      </c>
      <c r="U52" s="285"/>
    </row>
    <row r="53" spans="1:22" ht="13.8" x14ac:dyDescent="0.3">
      <c r="A53" s="27"/>
      <c r="B53" s="133" t="s">
        <v>156</v>
      </c>
      <c r="C53" s="137"/>
      <c r="D53" s="154"/>
      <c r="E53" s="137"/>
      <c r="F53" s="154"/>
      <c r="G53" s="137"/>
      <c r="H53" s="154"/>
      <c r="I53" s="154"/>
      <c r="J53" s="154"/>
      <c r="K53" s="154"/>
      <c r="L53" s="137"/>
      <c r="M53" s="137"/>
      <c r="N53" s="155"/>
      <c r="O53" s="138"/>
      <c r="P53" s="156"/>
      <c r="Q53" s="10"/>
      <c r="R53" s="129" t="s">
        <v>176</v>
      </c>
      <c r="S53" s="376"/>
      <c r="T53" s="375"/>
      <c r="U53" s="285"/>
    </row>
    <row r="54" spans="1:22" ht="13.8" outlineLevel="1" x14ac:dyDescent="0.3">
      <c r="A54" s="27"/>
      <c r="B54" s="112" t="s">
        <v>211</v>
      </c>
      <c r="C54" s="137"/>
      <c r="D54" s="154"/>
      <c r="E54" s="137"/>
      <c r="F54" s="154"/>
      <c r="G54" s="137"/>
      <c r="H54" s="154"/>
      <c r="I54" s="154"/>
      <c r="J54" s="154"/>
      <c r="K54" s="154"/>
      <c r="L54" s="137"/>
      <c r="M54" s="137"/>
      <c r="N54" s="155"/>
      <c r="O54" s="138"/>
      <c r="P54" s="156"/>
      <c r="Q54" s="10"/>
      <c r="R54" s="129" t="s">
        <v>176</v>
      </c>
      <c r="S54" s="376"/>
      <c r="T54" s="375"/>
      <c r="U54" s="285"/>
    </row>
    <row r="55" spans="1:22" ht="13.8" outlineLevel="1" x14ac:dyDescent="0.3">
      <c r="A55" s="27"/>
      <c r="B55" s="112" t="s">
        <v>213</v>
      </c>
      <c r="C55" s="137"/>
      <c r="D55" s="154"/>
      <c r="E55" s="137"/>
      <c r="F55" s="154"/>
      <c r="G55" s="137"/>
      <c r="H55" s="154"/>
      <c r="I55" s="154"/>
      <c r="J55" s="154"/>
      <c r="K55" s="154"/>
      <c r="L55" s="137"/>
      <c r="M55" s="137"/>
      <c r="N55" s="155"/>
      <c r="O55" s="138"/>
      <c r="P55" s="156"/>
      <c r="Q55" s="10"/>
      <c r="R55" s="129" t="s">
        <v>176</v>
      </c>
      <c r="S55" s="376"/>
      <c r="T55" s="375"/>
      <c r="U55" s="285"/>
    </row>
    <row r="56" spans="1:22" ht="13.8" outlineLevel="1" x14ac:dyDescent="0.3">
      <c r="A56" s="27"/>
      <c r="B56" s="112" t="s">
        <v>212</v>
      </c>
      <c r="C56" s="137"/>
      <c r="D56" s="154"/>
      <c r="E56" s="137"/>
      <c r="F56" s="154"/>
      <c r="G56" s="137"/>
      <c r="H56" s="154"/>
      <c r="I56" s="154"/>
      <c r="J56" s="154"/>
      <c r="K56" s="154"/>
      <c r="L56" s="137"/>
      <c r="M56" s="137"/>
      <c r="N56" s="155"/>
      <c r="O56" s="138"/>
      <c r="P56" s="156"/>
      <c r="Q56" s="10"/>
      <c r="R56" s="129" t="s">
        <v>176</v>
      </c>
      <c r="S56" s="376"/>
      <c r="T56" s="375"/>
      <c r="U56" s="285"/>
    </row>
    <row r="57" spans="1:22" ht="13.8" x14ac:dyDescent="0.3">
      <c r="A57" s="27"/>
      <c r="B57" s="133" t="s">
        <v>336</v>
      </c>
      <c r="C57" s="137"/>
      <c r="D57" s="154"/>
      <c r="E57" s="137"/>
      <c r="F57" s="154"/>
      <c r="G57" s="137"/>
      <c r="H57" s="154"/>
      <c r="I57" s="154"/>
      <c r="J57" s="154"/>
      <c r="K57" s="154"/>
      <c r="L57" s="137"/>
      <c r="M57" s="137"/>
      <c r="N57" s="155"/>
      <c r="O57" s="138"/>
      <c r="P57" s="156"/>
      <c r="Q57" s="10"/>
      <c r="R57" s="129" t="s">
        <v>176</v>
      </c>
      <c r="S57" s="376"/>
      <c r="T57" s="376"/>
      <c r="U57" s="285"/>
    </row>
    <row r="58" spans="1:22" ht="13.8" outlineLevel="1" x14ac:dyDescent="0.3">
      <c r="A58" s="27"/>
      <c r="B58" s="112" t="s">
        <v>211</v>
      </c>
      <c r="C58" s="137"/>
      <c r="D58" s="154"/>
      <c r="E58" s="137"/>
      <c r="F58" s="154"/>
      <c r="G58" s="137"/>
      <c r="H58" s="154"/>
      <c r="I58" s="154"/>
      <c r="J58" s="154"/>
      <c r="K58" s="154"/>
      <c r="L58" s="137"/>
      <c r="M58" s="137"/>
      <c r="N58" s="155"/>
      <c r="O58" s="138"/>
      <c r="P58" s="156"/>
      <c r="Q58" s="10"/>
      <c r="R58" s="129" t="s">
        <v>176</v>
      </c>
      <c r="S58" s="376"/>
      <c r="T58" s="376"/>
      <c r="U58" s="285"/>
    </row>
    <row r="59" spans="1:22" ht="13.8" outlineLevel="1" x14ac:dyDescent="0.3">
      <c r="A59" s="27"/>
      <c r="B59" s="112" t="s">
        <v>213</v>
      </c>
      <c r="C59" s="137"/>
      <c r="D59" s="154"/>
      <c r="E59" s="137"/>
      <c r="F59" s="154"/>
      <c r="G59" s="137"/>
      <c r="H59" s="154"/>
      <c r="I59" s="154"/>
      <c r="J59" s="154"/>
      <c r="K59" s="154"/>
      <c r="L59" s="137"/>
      <c r="M59" s="137"/>
      <c r="N59" s="155"/>
      <c r="O59" s="138"/>
      <c r="P59" s="156"/>
      <c r="Q59" s="10"/>
      <c r="R59" s="129" t="s">
        <v>176</v>
      </c>
      <c r="S59" s="376"/>
      <c r="T59" s="376"/>
      <c r="U59" s="285"/>
    </row>
    <row r="60" spans="1:22" ht="13.8" outlineLevel="1" x14ac:dyDescent="0.3">
      <c r="A60" s="27"/>
      <c r="B60" s="149" t="s">
        <v>212</v>
      </c>
      <c r="C60" s="201"/>
      <c r="D60" s="200"/>
      <c r="E60" s="201"/>
      <c r="F60" s="200"/>
      <c r="G60" s="201"/>
      <c r="H60" s="200"/>
      <c r="I60" s="200"/>
      <c r="J60" s="200"/>
      <c r="K60" s="200"/>
      <c r="L60" s="201"/>
      <c r="M60" s="201"/>
      <c r="N60" s="203"/>
      <c r="O60" s="202"/>
      <c r="P60" s="374"/>
      <c r="Q60" s="100"/>
      <c r="R60" s="147" t="s">
        <v>176</v>
      </c>
      <c r="S60" s="377"/>
      <c r="T60" s="377"/>
      <c r="U60" s="285"/>
    </row>
    <row r="61" spans="1:22" ht="13.8" x14ac:dyDescent="0.3">
      <c r="A61" s="27"/>
      <c r="B61" s="133" t="s">
        <v>315</v>
      </c>
      <c r="C61" s="137" t="s">
        <v>10</v>
      </c>
      <c r="D61" s="154"/>
      <c r="E61" s="137"/>
      <c r="F61" s="154"/>
      <c r="G61" s="154"/>
      <c r="H61" s="154"/>
      <c r="I61" s="154"/>
      <c r="J61" s="154"/>
      <c r="K61" s="154"/>
      <c r="L61" s="10"/>
      <c r="M61" s="10"/>
      <c r="N61" s="10"/>
      <c r="O61" s="138"/>
      <c r="P61" s="137" t="s">
        <v>72</v>
      </c>
      <c r="Q61" s="155" t="s">
        <v>11</v>
      </c>
      <c r="R61" s="129" t="s">
        <v>176</v>
      </c>
      <c r="S61" s="252">
        <v>14764</v>
      </c>
      <c r="T61" s="252">
        <v>16936</v>
      </c>
      <c r="U61" s="285"/>
    </row>
    <row r="62" spans="1:22" ht="13.8" x14ac:dyDescent="0.3">
      <c r="A62" s="27"/>
      <c r="B62" s="187" t="s">
        <v>157</v>
      </c>
      <c r="C62" s="166"/>
      <c r="D62" s="167" t="s">
        <v>10</v>
      </c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88"/>
      <c r="P62" s="167" t="s">
        <v>73</v>
      </c>
      <c r="Q62" s="189" t="s">
        <v>11</v>
      </c>
      <c r="R62" s="190" t="s">
        <v>176</v>
      </c>
      <c r="S62" s="271"/>
      <c r="T62" s="166"/>
      <c r="U62" s="285"/>
      <c r="V62" s="110"/>
    </row>
    <row r="63" spans="1:22" ht="13.8" x14ac:dyDescent="0.3">
      <c r="A63" s="27"/>
      <c r="B63" s="112" t="s">
        <v>158</v>
      </c>
      <c r="C63" s="14"/>
      <c r="D63" s="137" t="s">
        <v>10</v>
      </c>
      <c r="E63" s="14"/>
      <c r="F63" s="14"/>
      <c r="G63" s="10"/>
      <c r="H63" s="14"/>
      <c r="I63" s="14"/>
      <c r="J63" s="14"/>
      <c r="K63" s="14"/>
      <c r="L63" s="137"/>
      <c r="M63" s="10"/>
      <c r="N63" s="10"/>
      <c r="O63" s="10"/>
      <c r="P63" s="137" t="s">
        <v>73</v>
      </c>
      <c r="Q63" s="155" t="s">
        <v>11</v>
      </c>
      <c r="R63" s="129" t="s">
        <v>176</v>
      </c>
      <c r="S63" s="252">
        <v>13784</v>
      </c>
      <c r="T63" s="252">
        <v>15693</v>
      </c>
      <c r="U63" s="285"/>
    </row>
    <row r="64" spans="1:22" ht="13.8" x14ac:dyDescent="0.3">
      <c r="A64" s="27"/>
      <c r="B64" s="112" t="s">
        <v>159</v>
      </c>
      <c r="C64" s="14"/>
      <c r="D64" s="137" t="s">
        <v>10</v>
      </c>
      <c r="E64" s="14"/>
      <c r="F64" s="14"/>
      <c r="G64" s="10"/>
      <c r="H64" s="14"/>
      <c r="I64" s="14"/>
      <c r="J64" s="14"/>
      <c r="K64" s="14"/>
      <c r="L64" s="137"/>
      <c r="M64" s="10"/>
      <c r="N64" s="10"/>
      <c r="O64" s="10"/>
      <c r="P64" s="137" t="s">
        <v>73</v>
      </c>
      <c r="Q64" s="155" t="s">
        <v>11</v>
      </c>
      <c r="R64" s="129" t="s">
        <v>176</v>
      </c>
      <c r="S64" s="252">
        <v>1014</v>
      </c>
      <c r="T64" s="252">
        <v>1278</v>
      </c>
      <c r="U64" s="285"/>
    </row>
    <row r="65" spans="1:21" ht="13.8" x14ac:dyDescent="0.3">
      <c r="A65" s="27"/>
      <c r="B65" s="295" t="s">
        <v>244</v>
      </c>
      <c r="C65" s="154"/>
      <c r="D65" s="137" t="s">
        <v>10</v>
      </c>
      <c r="E65" s="154"/>
      <c r="F65" s="154"/>
      <c r="G65" s="10"/>
      <c r="H65" s="154"/>
      <c r="I65" s="10"/>
      <c r="J65" s="10"/>
      <c r="K65" s="154"/>
      <c r="L65" s="10"/>
      <c r="M65" s="137" t="s">
        <v>10</v>
      </c>
      <c r="N65" s="137" t="s">
        <v>10</v>
      </c>
      <c r="O65" s="138"/>
      <c r="P65" s="137" t="s">
        <v>73</v>
      </c>
      <c r="Q65" s="155" t="s">
        <v>11</v>
      </c>
      <c r="R65" s="129" t="s">
        <v>14</v>
      </c>
      <c r="S65" s="272">
        <f>S64/(S63+S64)*100</f>
        <v>6.8522773347749695</v>
      </c>
      <c r="T65" s="272">
        <f>T64/(T63+T64)*100</f>
        <v>7.5304931942725819</v>
      </c>
      <c r="U65" s="285"/>
    </row>
    <row r="66" spans="1:21" ht="13.8" x14ac:dyDescent="0.3">
      <c r="A66" s="27"/>
      <c r="B66" s="214" t="s">
        <v>160</v>
      </c>
      <c r="C66" s="191"/>
      <c r="D66" s="167" t="s">
        <v>10</v>
      </c>
      <c r="E66" s="167"/>
      <c r="F66" s="191"/>
      <c r="G66" s="105"/>
      <c r="H66" s="191"/>
      <c r="I66" s="191"/>
      <c r="J66" s="191"/>
      <c r="K66" s="191"/>
      <c r="L66" s="105"/>
      <c r="M66" s="105"/>
      <c r="N66" s="105"/>
      <c r="O66" s="188"/>
      <c r="P66" s="167" t="s">
        <v>73</v>
      </c>
      <c r="Q66" s="189" t="s">
        <v>11</v>
      </c>
      <c r="R66" s="192" t="s">
        <v>176</v>
      </c>
      <c r="S66" s="273">
        <v>2</v>
      </c>
      <c r="T66" s="273">
        <v>6</v>
      </c>
      <c r="U66" s="285"/>
    </row>
    <row r="67" spans="1:21" ht="13.8" x14ac:dyDescent="0.3">
      <c r="A67" s="27"/>
      <c r="B67" s="111" t="s">
        <v>161</v>
      </c>
      <c r="C67" s="154"/>
      <c r="D67" s="137" t="s">
        <v>10</v>
      </c>
      <c r="E67" s="137"/>
      <c r="F67" s="154"/>
      <c r="G67" s="10"/>
      <c r="H67" s="154"/>
      <c r="I67" s="154"/>
      <c r="J67" s="154"/>
      <c r="K67" s="154"/>
      <c r="L67" s="10"/>
      <c r="M67" s="10"/>
      <c r="N67" s="10"/>
      <c r="O67" s="138"/>
      <c r="P67" s="137" t="s">
        <v>73</v>
      </c>
      <c r="Q67" s="155" t="s">
        <v>11</v>
      </c>
      <c r="R67" s="129" t="s">
        <v>176</v>
      </c>
      <c r="S67" s="270">
        <v>17</v>
      </c>
      <c r="T67" s="270">
        <v>19</v>
      </c>
      <c r="U67" s="285"/>
    </row>
    <row r="68" spans="1:21" ht="13.8" x14ac:dyDescent="0.3">
      <c r="B68" s="111" t="s">
        <v>129</v>
      </c>
      <c r="C68" s="154"/>
      <c r="D68" s="137" t="s">
        <v>10</v>
      </c>
      <c r="E68" s="154"/>
      <c r="F68" s="154"/>
      <c r="G68" s="10"/>
      <c r="H68" s="154"/>
      <c r="I68" s="154"/>
      <c r="J68" s="10"/>
      <c r="K68" s="10"/>
      <c r="L68" s="10"/>
      <c r="N68" s="137" t="s">
        <v>10</v>
      </c>
      <c r="O68" s="137" t="s">
        <v>10</v>
      </c>
      <c r="P68" s="137" t="s">
        <v>73</v>
      </c>
      <c r="Q68" s="155" t="s">
        <v>11</v>
      </c>
      <c r="R68" s="129" t="s">
        <v>14</v>
      </c>
      <c r="S68" s="274">
        <f>S67/S41*100</f>
        <v>0.11488038924178942</v>
      </c>
      <c r="T68" s="274">
        <f>T67/T41*100</f>
        <v>0.11195568911672854</v>
      </c>
      <c r="U68" s="285"/>
    </row>
    <row r="69" spans="1:21" ht="41.4" x14ac:dyDescent="0.3">
      <c r="B69" s="193" t="s">
        <v>127</v>
      </c>
      <c r="C69" s="194"/>
      <c r="D69" s="16"/>
      <c r="E69" s="194"/>
      <c r="F69" s="195" t="s">
        <v>10</v>
      </c>
      <c r="G69" s="194"/>
      <c r="H69" s="194"/>
      <c r="I69" s="194"/>
      <c r="J69" s="194"/>
      <c r="K69" s="194"/>
      <c r="L69" s="16"/>
      <c r="M69" s="16"/>
      <c r="N69" s="16"/>
      <c r="O69" s="196"/>
      <c r="P69" s="195" t="s">
        <v>11</v>
      </c>
      <c r="Q69" s="197" t="s">
        <v>70</v>
      </c>
      <c r="R69" s="198" t="s">
        <v>176</v>
      </c>
      <c r="S69" s="275">
        <v>16</v>
      </c>
      <c r="T69" s="16">
        <v>4</v>
      </c>
      <c r="U69" s="255" t="s">
        <v>245</v>
      </c>
    </row>
    <row r="70" spans="1:21" ht="13.8" x14ac:dyDescent="0.3">
      <c r="B70" s="199" t="s">
        <v>128</v>
      </c>
      <c r="C70" s="200"/>
      <c r="D70" s="100"/>
      <c r="E70" s="200"/>
      <c r="F70" s="201" t="s">
        <v>10</v>
      </c>
      <c r="G70" s="200"/>
      <c r="H70" s="200"/>
      <c r="I70" s="200"/>
      <c r="J70" s="200"/>
      <c r="K70" s="200"/>
      <c r="L70" s="100"/>
      <c r="M70" s="100"/>
      <c r="N70" s="100"/>
      <c r="O70" s="202"/>
      <c r="P70" s="201" t="s">
        <v>11</v>
      </c>
      <c r="Q70" s="203" t="s">
        <v>70</v>
      </c>
      <c r="R70" s="147" t="s">
        <v>177</v>
      </c>
      <c r="S70" s="276">
        <v>451</v>
      </c>
      <c r="T70" s="276">
        <v>91</v>
      </c>
      <c r="U70" s="285"/>
    </row>
    <row r="71" spans="1:21" ht="13.8" x14ac:dyDescent="0.3">
      <c r="B71" s="111"/>
      <c r="C71" s="154"/>
      <c r="D71" s="137"/>
      <c r="E71" s="154"/>
      <c r="F71" s="154"/>
      <c r="G71" s="10"/>
      <c r="H71" s="154"/>
      <c r="I71" s="154"/>
      <c r="J71" s="10"/>
      <c r="K71" s="10"/>
      <c r="L71" s="10"/>
      <c r="N71" s="137"/>
      <c r="O71" s="137"/>
      <c r="P71" s="137"/>
      <c r="Q71" s="155"/>
      <c r="R71" s="129"/>
      <c r="S71" s="274"/>
      <c r="T71" s="274"/>
      <c r="U71" s="285"/>
    </row>
    <row r="72" spans="1:21" ht="13.8" x14ac:dyDescent="0.3">
      <c r="B72" s="104" t="s">
        <v>162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81"/>
      <c r="S72" s="104"/>
      <c r="T72" s="104"/>
      <c r="U72" s="285"/>
    </row>
    <row r="73" spans="1:21" ht="13.8" x14ac:dyDescent="0.3">
      <c r="B73" s="133" t="s">
        <v>135</v>
      </c>
      <c r="C73" s="128"/>
      <c r="D73" s="126" t="s">
        <v>10</v>
      </c>
      <c r="E73" s="128"/>
      <c r="F73" s="128"/>
      <c r="G73" s="10"/>
      <c r="H73" s="128"/>
      <c r="I73" s="128"/>
      <c r="J73" s="128"/>
      <c r="K73" s="128"/>
      <c r="L73" s="10"/>
      <c r="M73" s="10"/>
      <c r="N73" s="10"/>
      <c r="O73" s="111"/>
      <c r="P73" s="126" t="s">
        <v>71</v>
      </c>
      <c r="Q73" s="132" t="s">
        <v>11</v>
      </c>
      <c r="R73" s="126" t="s">
        <v>179</v>
      </c>
      <c r="S73" s="277">
        <f>SUM(S74:S75)</f>
        <v>14798</v>
      </c>
      <c r="T73" s="277">
        <f>SUM(T74:T75)</f>
        <v>16971</v>
      </c>
      <c r="U73" s="285"/>
    </row>
    <row r="74" spans="1:21" ht="13.8" x14ac:dyDescent="0.3">
      <c r="B74" s="204" t="s">
        <v>136</v>
      </c>
      <c r="C74" s="205" t="s">
        <v>10</v>
      </c>
      <c r="D74" s="205" t="s">
        <v>10</v>
      </c>
      <c r="E74" s="205" t="s">
        <v>10</v>
      </c>
      <c r="F74" s="16"/>
      <c r="G74" s="16"/>
      <c r="H74" s="206"/>
      <c r="I74" s="206"/>
      <c r="J74" s="16"/>
      <c r="K74" s="205" t="s">
        <v>10</v>
      </c>
      <c r="L74" s="16"/>
      <c r="M74" s="16"/>
      <c r="N74" s="205" t="s">
        <v>10</v>
      </c>
      <c r="O74" s="205" t="s">
        <v>10</v>
      </c>
      <c r="P74" s="205" t="s">
        <v>88</v>
      </c>
      <c r="Q74" s="207" t="s">
        <v>11</v>
      </c>
      <c r="R74" s="144" t="s">
        <v>179</v>
      </c>
      <c r="S74" s="278">
        <v>12050</v>
      </c>
      <c r="T74" s="278">
        <v>13969</v>
      </c>
      <c r="U74" s="285"/>
    </row>
    <row r="75" spans="1:21" ht="13.8" x14ac:dyDescent="0.3">
      <c r="B75" s="149" t="s">
        <v>137</v>
      </c>
      <c r="C75" s="208" t="s">
        <v>10</v>
      </c>
      <c r="D75" s="209"/>
      <c r="E75" s="208" t="s">
        <v>10</v>
      </c>
      <c r="F75" s="100"/>
      <c r="G75" s="209"/>
      <c r="H75" s="209"/>
      <c r="I75" s="209"/>
      <c r="J75" s="209"/>
      <c r="K75" s="208" t="s">
        <v>10</v>
      </c>
      <c r="L75" s="100"/>
      <c r="M75" s="100"/>
      <c r="N75" s="100"/>
      <c r="O75" s="208" t="s">
        <v>10</v>
      </c>
      <c r="P75" s="208" t="s">
        <v>88</v>
      </c>
      <c r="Q75" s="210" t="s">
        <v>11</v>
      </c>
      <c r="R75" s="208" t="s">
        <v>179</v>
      </c>
      <c r="S75" s="279">
        <v>2748</v>
      </c>
      <c r="T75" s="279">
        <v>3002</v>
      </c>
      <c r="U75" s="285"/>
    </row>
    <row r="76" spans="1:21" ht="13.8" x14ac:dyDescent="0.3">
      <c r="B76" s="133" t="s">
        <v>138</v>
      </c>
      <c r="C76" s="128"/>
      <c r="D76" s="126" t="s">
        <v>10</v>
      </c>
      <c r="E76" s="128"/>
      <c r="F76" s="128"/>
      <c r="G76" s="10"/>
      <c r="H76" s="128"/>
      <c r="I76" s="128"/>
      <c r="J76" s="128"/>
      <c r="K76" s="128"/>
      <c r="L76" s="10"/>
      <c r="M76" s="10"/>
      <c r="N76" s="10"/>
      <c r="O76" s="111"/>
      <c r="P76" s="132" t="s">
        <v>11</v>
      </c>
      <c r="Q76" s="132" t="s">
        <v>11</v>
      </c>
      <c r="R76" s="126" t="s">
        <v>179</v>
      </c>
      <c r="S76" s="277">
        <v>110</v>
      </c>
      <c r="T76" s="277">
        <v>131</v>
      </c>
      <c r="U76" s="285" t="s">
        <v>252</v>
      </c>
    </row>
    <row r="77" spans="1:21" ht="13.8" x14ac:dyDescent="0.3">
      <c r="B77" s="112" t="s">
        <v>139</v>
      </c>
      <c r="C77" s="128"/>
      <c r="D77" s="126" t="s">
        <v>10</v>
      </c>
      <c r="E77" s="128"/>
      <c r="F77" s="128"/>
      <c r="G77" s="10"/>
      <c r="H77" s="128"/>
      <c r="I77" s="128"/>
      <c r="J77" s="128"/>
      <c r="K77" s="128"/>
      <c r="L77" s="10"/>
      <c r="M77" s="10"/>
      <c r="N77" s="10"/>
      <c r="O77" s="111"/>
      <c r="P77" s="126" t="s">
        <v>88</v>
      </c>
      <c r="Q77" s="132" t="s">
        <v>11</v>
      </c>
      <c r="R77" s="126" t="s">
        <v>179</v>
      </c>
      <c r="S77" s="280">
        <v>39</v>
      </c>
      <c r="T77" s="280">
        <v>48</v>
      </c>
      <c r="U77" s="285" t="s">
        <v>252</v>
      </c>
    </row>
    <row r="78" spans="1:21" ht="13.8" x14ac:dyDescent="0.3">
      <c r="B78" s="301" t="s">
        <v>246</v>
      </c>
      <c r="C78" s="208"/>
      <c r="D78" s="209"/>
      <c r="E78" s="208"/>
      <c r="F78" s="100"/>
      <c r="G78" s="209"/>
      <c r="H78" s="209"/>
      <c r="I78" s="209"/>
      <c r="J78" s="209"/>
      <c r="K78" s="208"/>
      <c r="L78" s="100"/>
      <c r="M78" s="100"/>
      <c r="N78" s="100"/>
      <c r="O78" s="208"/>
      <c r="P78" s="208"/>
      <c r="Q78" s="210"/>
      <c r="R78" s="208" t="s">
        <v>14</v>
      </c>
      <c r="S78" s="279">
        <f>S77/S76*100</f>
        <v>35.454545454545453</v>
      </c>
      <c r="T78" s="279">
        <f>T77/T76*100</f>
        <v>36.641221374045799</v>
      </c>
      <c r="U78" s="285"/>
    </row>
    <row r="79" spans="1:21" ht="13.8" x14ac:dyDescent="0.3">
      <c r="B79" s="133" t="s">
        <v>140</v>
      </c>
      <c r="C79" s="128"/>
      <c r="D79" s="126" t="s">
        <v>10</v>
      </c>
      <c r="E79" s="128"/>
      <c r="F79" s="128"/>
      <c r="G79" s="10"/>
      <c r="H79" s="128"/>
      <c r="I79" s="128"/>
      <c r="J79" s="128"/>
      <c r="K79" s="128"/>
      <c r="L79" s="10"/>
      <c r="M79" s="10"/>
      <c r="N79" s="10"/>
      <c r="O79" s="111"/>
      <c r="P79" s="132" t="s">
        <v>11</v>
      </c>
      <c r="Q79" s="132" t="s">
        <v>11</v>
      </c>
      <c r="R79" s="126" t="s">
        <v>179</v>
      </c>
      <c r="S79" s="277">
        <v>13</v>
      </c>
      <c r="T79" s="277">
        <v>13</v>
      </c>
      <c r="U79" s="285" t="s">
        <v>253</v>
      </c>
    </row>
    <row r="80" spans="1:21" ht="13.8" x14ac:dyDescent="0.3">
      <c r="B80" s="112" t="s">
        <v>247</v>
      </c>
      <c r="C80" s="128"/>
      <c r="D80" s="126" t="s">
        <v>10</v>
      </c>
      <c r="E80" s="128"/>
      <c r="F80" s="128"/>
      <c r="G80" s="10"/>
      <c r="H80" s="128"/>
      <c r="I80" s="128"/>
      <c r="J80" s="128"/>
      <c r="K80" s="128"/>
      <c r="L80" s="10"/>
      <c r="M80" s="10"/>
      <c r="N80" s="10"/>
      <c r="O80" s="111"/>
      <c r="P80" s="126" t="s">
        <v>88</v>
      </c>
      <c r="Q80" s="132" t="s">
        <v>11</v>
      </c>
      <c r="R80" s="126" t="s">
        <v>179</v>
      </c>
      <c r="S80" s="280">
        <v>5</v>
      </c>
      <c r="T80" s="280">
        <v>5</v>
      </c>
      <c r="U80" s="285" t="s">
        <v>253</v>
      </c>
    </row>
    <row r="81" spans="1:21" ht="13.8" x14ac:dyDescent="0.3">
      <c r="B81" s="295" t="s">
        <v>248</v>
      </c>
      <c r="C81" s="128"/>
      <c r="D81" s="126"/>
      <c r="E81" s="128"/>
      <c r="F81" s="128"/>
      <c r="G81" s="10"/>
      <c r="H81" s="128"/>
      <c r="I81" s="128"/>
      <c r="J81" s="128"/>
      <c r="K81" s="128"/>
      <c r="L81" s="10"/>
      <c r="M81" s="10"/>
      <c r="N81" s="10"/>
      <c r="O81" s="111"/>
      <c r="P81" s="126"/>
      <c r="Q81" s="132"/>
      <c r="R81" s="126" t="s">
        <v>14</v>
      </c>
      <c r="S81" s="280">
        <f>S80/S79*100</f>
        <v>38.461538461538467</v>
      </c>
      <c r="T81" s="280">
        <f>T80/T79*100</f>
        <v>38.461538461538467</v>
      </c>
      <c r="U81" s="285"/>
    </row>
    <row r="82" spans="1:21" ht="27.6" x14ac:dyDescent="0.3">
      <c r="B82" s="187" t="s">
        <v>141</v>
      </c>
      <c r="C82" s="212" t="s">
        <v>10</v>
      </c>
      <c r="D82" s="213"/>
      <c r="E82" s="213"/>
      <c r="F82" s="213"/>
      <c r="G82" s="213"/>
      <c r="H82" s="213"/>
      <c r="I82" s="213"/>
      <c r="J82" s="213"/>
      <c r="K82" s="213"/>
      <c r="L82" s="105"/>
      <c r="M82" s="105"/>
      <c r="N82" s="105"/>
      <c r="O82" s="214"/>
      <c r="P82" s="212" t="s">
        <v>88</v>
      </c>
      <c r="Q82" s="215" t="s">
        <v>11</v>
      </c>
      <c r="R82" s="212" t="s">
        <v>14</v>
      </c>
      <c r="S82" s="281">
        <v>54</v>
      </c>
      <c r="T82" s="281">
        <v>56</v>
      </c>
      <c r="U82" s="285" t="s">
        <v>254</v>
      </c>
    </row>
    <row r="83" spans="1:21" ht="13.8" x14ac:dyDescent="0.3">
      <c r="B83" s="193" t="s">
        <v>142</v>
      </c>
      <c r="C83" s="206"/>
      <c r="D83" s="206"/>
      <c r="E83" s="206"/>
      <c r="F83" s="206"/>
      <c r="G83" s="206"/>
      <c r="H83" s="206"/>
      <c r="I83" s="206"/>
      <c r="J83" s="206"/>
      <c r="K83" s="16"/>
      <c r="L83" s="16"/>
      <c r="M83" s="16"/>
      <c r="N83" s="16"/>
      <c r="O83" s="205" t="s">
        <v>10</v>
      </c>
      <c r="P83" s="205" t="s">
        <v>88</v>
      </c>
      <c r="Q83" s="207" t="s">
        <v>11</v>
      </c>
      <c r="R83" s="205" t="s">
        <v>14</v>
      </c>
      <c r="S83" s="378"/>
      <c r="T83" s="378"/>
      <c r="U83" s="285" t="s">
        <v>257</v>
      </c>
    </row>
    <row r="84" spans="1:21" ht="13.8" x14ac:dyDescent="0.3">
      <c r="B84" s="133" t="s">
        <v>143</v>
      </c>
      <c r="C84" s="128"/>
      <c r="D84" s="128"/>
      <c r="E84" s="128"/>
      <c r="F84" s="128"/>
      <c r="G84" s="128"/>
      <c r="H84" s="128"/>
      <c r="I84" s="128"/>
      <c r="J84" s="128"/>
      <c r="K84" s="10"/>
      <c r="L84" s="10"/>
      <c r="M84" s="10"/>
      <c r="N84" s="10"/>
      <c r="O84" s="126" t="s">
        <v>10</v>
      </c>
      <c r="P84" s="126" t="s">
        <v>88</v>
      </c>
      <c r="Q84" s="132" t="s">
        <v>11</v>
      </c>
      <c r="R84" s="126" t="s">
        <v>14</v>
      </c>
      <c r="S84" s="379"/>
      <c r="T84" s="379"/>
      <c r="U84" s="285" t="s">
        <v>257</v>
      </c>
    </row>
    <row r="85" spans="1:21" ht="13.8" x14ac:dyDescent="0.3">
      <c r="B85" s="133" t="s">
        <v>144</v>
      </c>
      <c r="C85" s="128"/>
      <c r="D85" s="126" t="s">
        <v>10</v>
      </c>
      <c r="E85" s="128"/>
      <c r="F85" s="128"/>
      <c r="G85" s="10"/>
      <c r="H85" s="128"/>
      <c r="I85" s="128"/>
      <c r="J85" s="128"/>
      <c r="K85" s="128"/>
      <c r="L85" s="10"/>
      <c r="M85" s="10"/>
      <c r="N85" s="10"/>
      <c r="O85" s="111"/>
      <c r="P85" s="132" t="s">
        <v>11</v>
      </c>
      <c r="Q85" s="132" t="s">
        <v>11</v>
      </c>
      <c r="R85" s="126" t="s">
        <v>180</v>
      </c>
      <c r="S85" s="283">
        <v>1.45</v>
      </c>
      <c r="T85" s="283">
        <v>1.58</v>
      </c>
      <c r="U85" s="285" t="s">
        <v>258</v>
      </c>
    </row>
    <row r="86" spans="1:21" ht="13.8" x14ac:dyDescent="0.3">
      <c r="B86" s="133" t="s">
        <v>145</v>
      </c>
      <c r="C86" s="128"/>
      <c r="D86" s="126" t="s">
        <v>10</v>
      </c>
      <c r="E86" s="128"/>
      <c r="F86" s="128"/>
      <c r="G86" s="10"/>
      <c r="H86" s="128"/>
      <c r="I86" s="128"/>
      <c r="J86" s="128"/>
      <c r="K86" s="128"/>
      <c r="L86" s="10"/>
      <c r="M86" s="10"/>
      <c r="N86" s="10"/>
      <c r="O86" s="111"/>
      <c r="P86" s="132" t="s">
        <v>11</v>
      </c>
      <c r="Q86" s="132" t="s">
        <v>11</v>
      </c>
      <c r="R86" s="126" t="s">
        <v>180</v>
      </c>
      <c r="S86" s="283">
        <v>1.97</v>
      </c>
      <c r="T86" s="283">
        <v>2.14</v>
      </c>
      <c r="U86" s="285" t="s">
        <v>258</v>
      </c>
    </row>
    <row r="87" spans="1:21" ht="13.8" x14ac:dyDescent="0.3">
      <c r="B87" s="187" t="s">
        <v>250</v>
      </c>
      <c r="C87" s="212" t="s">
        <v>10</v>
      </c>
      <c r="D87" s="213"/>
      <c r="E87" s="213"/>
      <c r="F87" s="213"/>
      <c r="G87" s="213"/>
      <c r="H87" s="213"/>
      <c r="I87" s="213"/>
      <c r="J87" s="105"/>
      <c r="K87" s="213"/>
      <c r="L87" s="105"/>
      <c r="M87" s="105"/>
      <c r="N87" s="212" t="s">
        <v>10</v>
      </c>
      <c r="O87" s="214"/>
      <c r="P87" s="212" t="s">
        <v>88</v>
      </c>
      <c r="Q87" s="215" t="s">
        <v>11</v>
      </c>
      <c r="R87" s="212" t="s">
        <v>179</v>
      </c>
      <c r="S87" s="281">
        <v>103</v>
      </c>
      <c r="T87" s="281">
        <v>158</v>
      </c>
      <c r="U87" s="285"/>
    </row>
    <row r="88" spans="1:21" ht="13.8" x14ac:dyDescent="0.3">
      <c r="A88" s="27"/>
      <c r="B88" s="193" t="s">
        <v>251</v>
      </c>
      <c r="C88" s="205" t="s">
        <v>10</v>
      </c>
      <c r="D88" s="206"/>
      <c r="E88" s="206"/>
      <c r="F88" s="206"/>
      <c r="G88" s="206"/>
      <c r="H88" s="206"/>
      <c r="I88" s="206"/>
      <c r="J88" s="16"/>
      <c r="K88" s="206"/>
      <c r="L88" s="16"/>
      <c r="M88" s="16"/>
      <c r="N88" s="205" t="s">
        <v>10</v>
      </c>
      <c r="O88" s="148"/>
      <c r="P88" s="205" t="s">
        <v>88</v>
      </c>
      <c r="Q88" s="207" t="s">
        <v>11</v>
      </c>
      <c r="R88" s="205"/>
      <c r="S88" s="302"/>
      <c r="T88" s="16"/>
      <c r="U88" s="285"/>
    </row>
    <row r="89" spans="1:21" ht="13.8" x14ac:dyDescent="0.3">
      <c r="B89" s="112" t="s">
        <v>132</v>
      </c>
      <c r="C89" s="126" t="s">
        <v>10</v>
      </c>
      <c r="D89" s="128"/>
      <c r="E89" s="128"/>
      <c r="F89" s="128"/>
      <c r="G89" s="128"/>
      <c r="H89" s="128"/>
      <c r="I89" s="128"/>
      <c r="J89" s="10"/>
      <c r="K89" s="128"/>
      <c r="L89" s="10"/>
      <c r="M89" s="10"/>
      <c r="N89" s="126" t="s">
        <v>10</v>
      </c>
      <c r="O89" s="111"/>
      <c r="P89" s="126" t="s">
        <v>88</v>
      </c>
      <c r="Q89" s="132" t="s">
        <v>11</v>
      </c>
      <c r="R89" s="126" t="s">
        <v>179</v>
      </c>
      <c r="S89" s="280">
        <v>4014</v>
      </c>
      <c r="T89" s="280">
        <v>4924</v>
      </c>
      <c r="U89" s="285"/>
    </row>
    <row r="90" spans="1:21" ht="13.8" x14ac:dyDescent="0.3">
      <c r="B90" s="112" t="s">
        <v>133</v>
      </c>
      <c r="C90" s="126" t="s">
        <v>10</v>
      </c>
      <c r="D90" s="128"/>
      <c r="E90" s="128"/>
      <c r="F90" s="128"/>
      <c r="G90" s="128"/>
      <c r="H90" s="128"/>
      <c r="I90" s="128"/>
      <c r="J90" s="10"/>
      <c r="K90" s="128"/>
      <c r="L90" s="10"/>
      <c r="M90" s="10"/>
      <c r="N90" s="126" t="s">
        <v>10</v>
      </c>
      <c r="O90" s="111"/>
      <c r="P90" s="126" t="s">
        <v>88</v>
      </c>
      <c r="Q90" s="132" t="s">
        <v>11</v>
      </c>
      <c r="R90" s="126" t="s">
        <v>179</v>
      </c>
      <c r="S90" s="280">
        <v>9832</v>
      </c>
      <c r="T90" s="280">
        <v>11028</v>
      </c>
      <c r="U90" s="285"/>
    </row>
    <row r="91" spans="1:21" ht="13.8" x14ac:dyDescent="0.3">
      <c r="B91" s="149" t="s">
        <v>134</v>
      </c>
      <c r="C91" s="208" t="s">
        <v>10</v>
      </c>
      <c r="D91" s="209"/>
      <c r="E91" s="209"/>
      <c r="F91" s="209"/>
      <c r="G91" s="209"/>
      <c r="H91" s="209"/>
      <c r="I91" s="209"/>
      <c r="J91" s="100"/>
      <c r="K91" s="209"/>
      <c r="L91" s="100"/>
      <c r="M91" s="100"/>
      <c r="N91" s="208" t="s">
        <v>10</v>
      </c>
      <c r="O91" s="216"/>
      <c r="P91" s="208" t="s">
        <v>88</v>
      </c>
      <c r="Q91" s="210" t="s">
        <v>11</v>
      </c>
      <c r="R91" s="208" t="s">
        <v>179</v>
      </c>
      <c r="S91" s="282">
        <v>952</v>
      </c>
      <c r="T91" s="282">
        <v>1019</v>
      </c>
      <c r="U91" s="285"/>
    </row>
    <row r="92" spans="1:21" ht="13.8" x14ac:dyDescent="0.3">
      <c r="B92" s="111"/>
      <c r="C92" s="126"/>
      <c r="D92" s="128"/>
      <c r="E92" s="128"/>
      <c r="F92" s="128"/>
      <c r="G92" s="128"/>
      <c r="H92" s="128"/>
      <c r="I92" s="128"/>
      <c r="J92" s="10"/>
      <c r="K92" s="128"/>
      <c r="L92" s="10"/>
      <c r="M92" s="10"/>
      <c r="N92" s="126"/>
      <c r="O92" s="111"/>
      <c r="P92" s="126"/>
      <c r="Q92" s="132"/>
      <c r="R92" s="126"/>
      <c r="S92" s="280"/>
      <c r="T92" s="280"/>
      <c r="U92" s="285"/>
    </row>
    <row r="93" spans="1:21" ht="13.8" x14ac:dyDescent="0.3">
      <c r="B93" s="104" t="s">
        <v>163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81"/>
      <c r="S93" s="104"/>
      <c r="T93" s="104"/>
      <c r="U93" s="285"/>
    </row>
    <row r="94" spans="1:21" ht="55.2" x14ac:dyDescent="0.3">
      <c r="B94" s="216" t="s">
        <v>148</v>
      </c>
      <c r="C94" s="208" t="s">
        <v>10</v>
      </c>
      <c r="D94" s="209"/>
      <c r="E94" s="208" t="s">
        <v>10</v>
      </c>
      <c r="F94" s="100"/>
      <c r="G94" s="209"/>
      <c r="H94" s="209"/>
      <c r="I94" s="209"/>
      <c r="J94" s="209"/>
      <c r="K94" s="209"/>
      <c r="L94" s="100"/>
      <c r="M94" s="100"/>
      <c r="N94" s="100"/>
      <c r="O94" s="216"/>
      <c r="P94" s="208" t="s">
        <v>11</v>
      </c>
      <c r="Q94" s="208" t="s">
        <v>92</v>
      </c>
      <c r="R94" s="208" t="s">
        <v>14</v>
      </c>
      <c r="S94" s="282">
        <v>0</v>
      </c>
      <c r="T94" s="282">
        <v>0</v>
      </c>
      <c r="U94" s="304" t="s">
        <v>259</v>
      </c>
    </row>
    <row r="95" spans="1:21" ht="55.2" x14ac:dyDescent="0.3">
      <c r="B95" s="214" t="s">
        <v>149</v>
      </c>
      <c r="C95" s="213"/>
      <c r="D95" s="213"/>
      <c r="E95" s="213"/>
      <c r="F95" s="213"/>
      <c r="G95" s="213"/>
      <c r="H95" s="213"/>
      <c r="I95" s="213"/>
      <c r="J95" s="213"/>
      <c r="K95" s="105"/>
      <c r="L95" s="105"/>
      <c r="M95" s="105"/>
      <c r="N95" s="105"/>
      <c r="O95" s="212" t="s">
        <v>10</v>
      </c>
      <c r="P95" s="212" t="s">
        <v>93</v>
      </c>
      <c r="Q95" s="215" t="s">
        <v>11</v>
      </c>
      <c r="R95" s="212" t="s">
        <v>183</v>
      </c>
      <c r="S95" s="305">
        <v>1.38</v>
      </c>
      <c r="T95" s="305">
        <v>1.46</v>
      </c>
      <c r="U95" s="254" t="s">
        <v>260</v>
      </c>
    </row>
    <row r="96" spans="1:21" ht="13.8" x14ac:dyDescent="0.3">
      <c r="B96" s="111" t="s">
        <v>150</v>
      </c>
      <c r="C96" s="126" t="s">
        <v>10</v>
      </c>
      <c r="D96" s="128"/>
      <c r="E96" s="128"/>
      <c r="F96" s="128"/>
      <c r="G96" s="128"/>
      <c r="H96" s="128"/>
      <c r="I96" s="128"/>
      <c r="J96" s="128"/>
      <c r="K96" s="128"/>
      <c r="L96" s="10"/>
      <c r="M96" s="10"/>
      <c r="N96" s="10"/>
      <c r="O96" s="111"/>
      <c r="P96" s="126" t="s">
        <v>93</v>
      </c>
      <c r="Q96" s="132" t="s">
        <v>11</v>
      </c>
      <c r="R96" s="126" t="s">
        <v>183</v>
      </c>
      <c r="S96" s="306">
        <v>0.96</v>
      </c>
      <c r="T96" s="306">
        <v>0.84</v>
      </c>
      <c r="U96" s="285"/>
    </row>
    <row r="97" spans="1:21" s="28" customFormat="1" ht="27.6" x14ac:dyDescent="0.3">
      <c r="A97" s="11"/>
      <c r="B97" s="216" t="s">
        <v>151</v>
      </c>
      <c r="C97" s="208" t="s">
        <v>10</v>
      </c>
      <c r="D97" s="209"/>
      <c r="E97" s="209"/>
      <c r="F97" s="209"/>
      <c r="G97" s="209"/>
      <c r="H97" s="209"/>
      <c r="I97" s="209"/>
      <c r="J97" s="209"/>
      <c r="K97" s="209"/>
      <c r="L97" s="100"/>
      <c r="M97" s="100"/>
      <c r="N97" s="100"/>
      <c r="O97" s="216"/>
      <c r="P97" s="208" t="s">
        <v>93</v>
      </c>
      <c r="Q97" s="210" t="s">
        <v>11</v>
      </c>
      <c r="R97" s="208" t="s">
        <v>183</v>
      </c>
      <c r="S97" s="307">
        <v>0.93</v>
      </c>
      <c r="T97" s="307">
        <v>1.1599999999999999</v>
      </c>
      <c r="U97" s="285"/>
    </row>
    <row r="98" spans="1:21" ht="13.8" x14ac:dyDescent="0.3">
      <c r="B98" s="148" t="s">
        <v>152</v>
      </c>
      <c r="C98" s="205" t="s">
        <v>10</v>
      </c>
      <c r="D98" s="206"/>
      <c r="E98" s="206"/>
      <c r="F98" s="206"/>
      <c r="G98" s="206"/>
      <c r="H98" s="206"/>
      <c r="I98" s="206"/>
      <c r="J98" s="206"/>
      <c r="K98" s="206"/>
      <c r="L98" s="16"/>
      <c r="M98" s="16"/>
      <c r="N98" s="16"/>
      <c r="O98" s="148"/>
      <c r="P98" s="205" t="s">
        <v>93</v>
      </c>
      <c r="Q98" s="207" t="s">
        <v>11</v>
      </c>
      <c r="R98" s="205" t="s">
        <v>183</v>
      </c>
      <c r="S98" s="308">
        <v>1.006</v>
      </c>
      <c r="T98" s="308">
        <v>1.0900000000000001</v>
      </c>
      <c r="U98" s="285"/>
    </row>
    <row r="99" spans="1:21" ht="27.6" x14ac:dyDescent="0.3">
      <c r="B99" s="216" t="s">
        <v>153</v>
      </c>
      <c r="C99" s="208" t="s">
        <v>10</v>
      </c>
      <c r="D99" s="209"/>
      <c r="E99" s="209"/>
      <c r="F99" s="209"/>
      <c r="G99" s="209"/>
      <c r="H99" s="209"/>
      <c r="I99" s="209"/>
      <c r="J99" s="209"/>
      <c r="K99" s="209"/>
      <c r="L99" s="100"/>
      <c r="M99" s="100"/>
      <c r="N99" s="100"/>
      <c r="O99" s="216"/>
      <c r="P99" s="208" t="s">
        <v>93</v>
      </c>
      <c r="Q99" s="210" t="s">
        <v>11</v>
      </c>
      <c r="R99" s="208" t="s">
        <v>183</v>
      </c>
      <c r="S99" s="307">
        <v>1.41</v>
      </c>
      <c r="T99" s="307">
        <v>2.3199999999999998</v>
      </c>
      <c r="U99" s="285"/>
    </row>
    <row r="100" spans="1:21" ht="13.8" x14ac:dyDescent="0.3">
      <c r="B100" s="216" t="s">
        <v>154</v>
      </c>
      <c r="C100" s="201" t="s">
        <v>10</v>
      </c>
      <c r="D100" s="200"/>
      <c r="E100" s="200"/>
      <c r="F100" s="200"/>
      <c r="G100" s="200"/>
      <c r="H100" s="200"/>
      <c r="I100" s="200"/>
      <c r="J100" s="200"/>
      <c r="K100" s="200"/>
      <c r="L100" s="101"/>
      <c r="M100" s="101"/>
      <c r="N100" s="101"/>
      <c r="O100" s="202"/>
      <c r="P100" s="201" t="s">
        <v>93</v>
      </c>
      <c r="Q100" s="203" t="s">
        <v>11</v>
      </c>
      <c r="R100" s="201" t="s">
        <v>183</v>
      </c>
      <c r="S100" s="309">
        <v>0.77</v>
      </c>
      <c r="T100" s="309">
        <v>0.65480000000000005</v>
      </c>
      <c r="U100" s="310" t="s">
        <v>261</v>
      </c>
    </row>
    <row r="101" spans="1:21" ht="13.8" x14ac:dyDescent="0.3">
      <c r="B101" s="133"/>
      <c r="C101" s="154"/>
      <c r="D101" s="14"/>
      <c r="E101" s="137"/>
      <c r="F101" s="137"/>
      <c r="G101" s="154"/>
      <c r="H101" s="154"/>
      <c r="I101" s="154"/>
      <c r="J101" s="154"/>
      <c r="K101" s="154"/>
      <c r="L101" s="14"/>
      <c r="M101" s="14"/>
      <c r="N101" s="14"/>
      <c r="O101" s="138"/>
      <c r="P101" s="155"/>
      <c r="Q101" s="136"/>
      <c r="R101" s="137"/>
      <c r="S101" s="284"/>
      <c r="T101" s="284"/>
      <c r="U101" s="285"/>
    </row>
    <row r="102" spans="1:21" ht="13.8" x14ac:dyDescent="0.3">
      <c r="B102" s="104" t="s">
        <v>164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81"/>
      <c r="S102" s="104"/>
      <c r="T102" s="104"/>
      <c r="U102" s="285"/>
    </row>
    <row r="103" spans="1:21" ht="27.6" x14ac:dyDescent="0.3">
      <c r="B103" s="216" t="s">
        <v>339</v>
      </c>
      <c r="C103" s="200"/>
      <c r="D103" s="201" t="s">
        <v>10</v>
      </c>
      <c r="E103" s="200"/>
      <c r="F103" s="200"/>
      <c r="G103" s="100"/>
      <c r="H103" s="100"/>
      <c r="I103" s="200"/>
      <c r="J103" s="100"/>
      <c r="K103" s="200"/>
      <c r="L103" s="201" t="s">
        <v>10</v>
      </c>
      <c r="M103" s="100"/>
      <c r="N103" s="201" t="s">
        <v>10</v>
      </c>
      <c r="O103" s="202"/>
      <c r="P103" s="201" t="s">
        <v>76</v>
      </c>
      <c r="Q103" s="203" t="s">
        <v>11</v>
      </c>
      <c r="R103" s="201" t="s">
        <v>14</v>
      </c>
      <c r="S103" s="311">
        <v>58.52</v>
      </c>
      <c r="T103" s="311">
        <v>66.06</v>
      </c>
      <c r="U103" s="254" t="s">
        <v>262</v>
      </c>
    </row>
    <row r="104" spans="1:21" s="27" customFormat="1" ht="27.6" x14ac:dyDescent="0.3">
      <c r="A104" s="11"/>
      <c r="B104" s="214" t="s">
        <v>340</v>
      </c>
      <c r="C104" s="212" t="s">
        <v>10</v>
      </c>
      <c r="D104" s="213"/>
      <c r="E104" s="212" t="s">
        <v>10</v>
      </c>
      <c r="F104" s="312"/>
      <c r="G104" s="213"/>
      <c r="H104" s="213"/>
      <c r="I104" s="312"/>
      <c r="J104" s="213"/>
      <c r="K104" s="212" t="s">
        <v>10</v>
      </c>
      <c r="L104" s="312"/>
      <c r="M104" s="212" t="s">
        <v>10</v>
      </c>
      <c r="N104" s="312"/>
      <c r="O104" s="214"/>
      <c r="P104" s="212" t="s">
        <v>76</v>
      </c>
      <c r="Q104" s="215" t="s">
        <v>78</v>
      </c>
      <c r="R104" s="212" t="s">
        <v>14</v>
      </c>
      <c r="S104" s="109">
        <v>99.5</v>
      </c>
      <c r="T104" s="109">
        <v>99.6</v>
      </c>
      <c r="U104" s="254" t="s">
        <v>263</v>
      </c>
    </row>
    <row r="105" spans="1:21" ht="13.8" x14ac:dyDescent="0.3">
      <c r="B105" s="214" t="s">
        <v>343</v>
      </c>
      <c r="C105" s="213"/>
      <c r="D105" s="213"/>
      <c r="E105" s="212" t="s">
        <v>10</v>
      </c>
      <c r="F105" s="312"/>
      <c r="G105" s="213"/>
      <c r="H105" s="213"/>
      <c r="I105" s="213"/>
      <c r="J105" s="213"/>
      <c r="K105" s="212" t="s">
        <v>10</v>
      </c>
      <c r="L105" s="312"/>
      <c r="M105" s="312"/>
      <c r="N105" s="312"/>
      <c r="O105" s="214"/>
      <c r="P105" s="212" t="s">
        <v>76</v>
      </c>
      <c r="Q105" s="215" t="s">
        <v>79</v>
      </c>
      <c r="R105" s="212" t="s">
        <v>14</v>
      </c>
      <c r="S105" s="380">
        <v>0.5</v>
      </c>
      <c r="T105" s="380">
        <v>0.4</v>
      </c>
      <c r="U105" s="254" t="s">
        <v>264</v>
      </c>
    </row>
    <row r="106" spans="1:21" ht="13.8" x14ac:dyDescent="0.3">
      <c r="B106" s="214" t="s">
        <v>131</v>
      </c>
      <c r="C106" s="191"/>
      <c r="D106" s="167" t="s">
        <v>10</v>
      </c>
      <c r="E106" s="191"/>
      <c r="F106" s="191"/>
      <c r="G106" s="105"/>
      <c r="H106" s="191"/>
      <c r="I106" s="191"/>
      <c r="J106" s="191"/>
      <c r="K106" s="191"/>
      <c r="L106" s="105"/>
      <c r="M106" s="105"/>
      <c r="N106" s="105"/>
      <c r="O106" s="188"/>
      <c r="P106" s="167" t="s">
        <v>76</v>
      </c>
      <c r="Q106" s="189" t="s">
        <v>11</v>
      </c>
      <c r="R106" s="192" t="s">
        <v>179</v>
      </c>
      <c r="S106" s="313">
        <v>13767</v>
      </c>
      <c r="T106" s="313">
        <v>12379</v>
      </c>
      <c r="U106" s="285"/>
    </row>
    <row r="107" spans="1:21" ht="13.8" x14ac:dyDescent="0.3">
      <c r="B107" s="214" t="s">
        <v>265</v>
      </c>
      <c r="C107" s="191"/>
      <c r="D107" s="191"/>
      <c r="E107" s="191"/>
      <c r="F107" s="191"/>
      <c r="G107" s="167"/>
      <c r="H107" s="191"/>
      <c r="I107" s="191"/>
      <c r="J107" s="191"/>
      <c r="K107" s="191"/>
      <c r="L107" s="105"/>
      <c r="M107" s="105"/>
      <c r="N107" s="105"/>
      <c r="O107" s="188"/>
      <c r="P107" s="167"/>
      <c r="Q107" s="189"/>
      <c r="R107" s="192"/>
      <c r="S107" s="313"/>
      <c r="T107" s="313"/>
      <c r="U107" s="285"/>
    </row>
    <row r="108" spans="1:21" ht="13.8" x14ac:dyDescent="0.3">
      <c r="B108" s="112" t="s">
        <v>266</v>
      </c>
      <c r="C108" s="154"/>
      <c r="D108" s="137" t="s">
        <v>10</v>
      </c>
      <c r="E108" s="154"/>
      <c r="F108" s="154"/>
      <c r="G108" s="10"/>
      <c r="H108" s="154"/>
      <c r="I108" s="154"/>
      <c r="J108" s="10"/>
      <c r="K108" s="154"/>
      <c r="L108" s="10"/>
      <c r="M108" s="10"/>
      <c r="N108" s="137" t="s">
        <v>10</v>
      </c>
      <c r="O108" s="138"/>
      <c r="P108" s="137" t="s">
        <v>76</v>
      </c>
      <c r="Q108" s="155" t="s">
        <v>11</v>
      </c>
      <c r="R108" s="129" t="s">
        <v>179</v>
      </c>
      <c r="S108" s="157">
        <v>11473</v>
      </c>
      <c r="T108" s="157">
        <v>10422</v>
      </c>
      <c r="U108" s="285"/>
    </row>
    <row r="109" spans="1:21" ht="13.8" x14ac:dyDescent="0.3">
      <c r="B109" s="149" t="s">
        <v>267</v>
      </c>
      <c r="C109" s="200"/>
      <c r="D109" s="201" t="s">
        <v>10</v>
      </c>
      <c r="E109" s="200"/>
      <c r="F109" s="200"/>
      <c r="G109" s="100"/>
      <c r="H109" s="200"/>
      <c r="I109" s="200"/>
      <c r="J109" s="200"/>
      <c r="K109" s="200"/>
      <c r="L109" s="100"/>
      <c r="M109" s="100"/>
      <c r="N109" s="100"/>
      <c r="O109" s="202"/>
      <c r="P109" s="201" t="s">
        <v>76</v>
      </c>
      <c r="Q109" s="203" t="s">
        <v>11</v>
      </c>
      <c r="R109" s="147" t="s">
        <v>179</v>
      </c>
      <c r="S109" s="314">
        <v>2294</v>
      </c>
      <c r="T109" s="314">
        <v>1957</v>
      </c>
      <c r="U109" s="285"/>
    </row>
    <row r="110" spans="1:21" ht="13.8" x14ac:dyDescent="0.3">
      <c r="B110" s="214" t="s">
        <v>268</v>
      </c>
      <c r="C110" s="213"/>
      <c r="D110" s="213"/>
      <c r="E110" s="213"/>
      <c r="F110" s="213"/>
      <c r="G110" s="212"/>
      <c r="H110" s="213"/>
      <c r="I110" s="213"/>
      <c r="J110" s="213"/>
      <c r="K110" s="213"/>
      <c r="L110" s="212"/>
      <c r="M110" s="212"/>
      <c r="N110" s="312"/>
      <c r="O110" s="214"/>
      <c r="P110" s="187"/>
      <c r="Q110" s="315"/>
      <c r="R110" s="316"/>
      <c r="S110" s="317"/>
      <c r="T110" s="312"/>
      <c r="U110" s="285"/>
    </row>
    <row r="111" spans="1:21" ht="13.8" x14ac:dyDescent="0.3">
      <c r="B111" s="112" t="s">
        <v>132</v>
      </c>
      <c r="C111" s="128"/>
      <c r="D111" s="128"/>
      <c r="E111" s="128"/>
      <c r="F111" s="128"/>
      <c r="G111" s="128"/>
      <c r="H111" s="128"/>
      <c r="I111" s="128"/>
      <c r="J111" s="10"/>
      <c r="K111" s="128"/>
      <c r="L111" s="10"/>
      <c r="M111" s="10"/>
      <c r="N111" s="126" t="s">
        <v>10</v>
      </c>
      <c r="O111" s="111"/>
      <c r="P111" s="126" t="s">
        <v>76</v>
      </c>
      <c r="Q111" s="132" t="s">
        <v>11</v>
      </c>
      <c r="R111" s="126" t="s">
        <v>179</v>
      </c>
      <c r="S111" s="158">
        <v>4874</v>
      </c>
      <c r="T111" s="158">
        <v>4922</v>
      </c>
      <c r="U111" s="285"/>
    </row>
    <row r="112" spans="1:21" ht="13.8" x14ac:dyDescent="0.3">
      <c r="B112" s="112" t="s">
        <v>133</v>
      </c>
      <c r="C112" s="128"/>
      <c r="D112" s="128"/>
      <c r="E112" s="128"/>
      <c r="F112" s="128"/>
      <c r="G112" s="128"/>
      <c r="H112" s="128"/>
      <c r="I112" s="128"/>
      <c r="J112" s="10"/>
      <c r="K112" s="128"/>
      <c r="L112" s="10"/>
      <c r="M112" s="10"/>
      <c r="N112" s="126" t="s">
        <v>10</v>
      </c>
      <c r="O112" s="111"/>
      <c r="P112" s="126" t="s">
        <v>76</v>
      </c>
      <c r="Q112" s="132" t="s">
        <v>11</v>
      </c>
      <c r="R112" s="126" t="s">
        <v>179</v>
      </c>
      <c r="S112" s="158">
        <v>8116</v>
      </c>
      <c r="T112" s="158">
        <v>6910</v>
      </c>
      <c r="U112" s="285"/>
    </row>
    <row r="113" spans="1:21" ht="13.8" x14ac:dyDescent="0.3">
      <c r="B113" s="149" t="s">
        <v>134</v>
      </c>
      <c r="C113" s="209"/>
      <c r="D113" s="209"/>
      <c r="E113" s="209"/>
      <c r="F113" s="209"/>
      <c r="G113" s="209"/>
      <c r="H113" s="209"/>
      <c r="I113" s="209"/>
      <c r="J113" s="100"/>
      <c r="K113" s="209"/>
      <c r="L113" s="100"/>
      <c r="M113" s="100"/>
      <c r="N113" s="208" t="s">
        <v>10</v>
      </c>
      <c r="O113" s="216"/>
      <c r="P113" s="208" t="s">
        <v>76</v>
      </c>
      <c r="Q113" s="210" t="s">
        <v>11</v>
      </c>
      <c r="R113" s="208" t="s">
        <v>179</v>
      </c>
      <c r="S113" s="211">
        <v>777</v>
      </c>
      <c r="T113" s="211">
        <v>547</v>
      </c>
      <c r="U113" s="285"/>
    </row>
    <row r="114" spans="1:21" ht="13.8" x14ac:dyDescent="0.3">
      <c r="A114" s="27"/>
      <c r="B114" s="111"/>
      <c r="C114" s="126"/>
      <c r="D114" s="128"/>
      <c r="E114" s="128"/>
      <c r="F114" s="128"/>
      <c r="G114" s="128"/>
      <c r="H114" s="128"/>
      <c r="I114" s="128"/>
      <c r="J114" s="26"/>
      <c r="K114" s="128"/>
      <c r="L114" s="26"/>
      <c r="M114" s="26"/>
      <c r="N114" s="126"/>
      <c r="O114" s="111"/>
      <c r="P114" s="126"/>
      <c r="Q114" s="132"/>
      <c r="R114" s="126"/>
      <c r="S114" s="280"/>
      <c r="T114" s="280"/>
      <c r="U114" s="285"/>
    </row>
    <row r="115" spans="1:21" ht="13.8" x14ac:dyDescent="0.3">
      <c r="B115" s="104" t="s">
        <v>165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81"/>
      <c r="S115" s="104"/>
      <c r="T115" s="104"/>
      <c r="U115" s="285"/>
    </row>
    <row r="116" spans="1:21" ht="13.8" x14ac:dyDescent="0.3">
      <c r="B116" s="216" t="s">
        <v>269</v>
      </c>
      <c r="C116" s="208" t="s">
        <v>10</v>
      </c>
      <c r="D116" s="209"/>
      <c r="E116" s="209"/>
      <c r="F116" s="209"/>
      <c r="G116" s="209"/>
      <c r="H116" s="209"/>
      <c r="I116" s="100"/>
      <c r="J116" s="209"/>
      <c r="K116" s="209"/>
      <c r="L116" s="100"/>
      <c r="M116" s="208" t="s">
        <v>10</v>
      </c>
      <c r="N116" s="100"/>
      <c r="O116" s="216"/>
      <c r="P116" s="210" t="s">
        <v>11</v>
      </c>
      <c r="Q116" s="210" t="s">
        <v>11</v>
      </c>
      <c r="R116" s="147" t="s">
        <v>184</v>
      </c>
      <c r="S116" s="218"/>
      <c r="T116" s="218"/>
      <c r="U116" s="254" t="s">
        <v>316</v>
      </c>
    </row>
    <row r="117" spans="1:21" ht="13.8" x14ac:dyDescent="0.3">
      <c r="B117" s="112" t="s">
        <v>213</v>
      </c>
      <c r="C117" s="126"/>
      <c r="D117" s="128"/>
      <c r="E117" s="128"/>
      <c r="F117" s="128"/>
      <c r="G117" s="128"/>
      <c r="H117" s="128"/>
      <c r="I117" s="10"/>
      <c r="J117" s="128"/>
      <c r="K117" s="128"/>
      <c r="L117" s="10"/>
      <c r="M117" s="126"/>
      <c r="N117" s="10"/>
      <c r="O117" s="111"/>
      <c r="P117" s="132"/>
      <c r="Q117" s="132"/>
      <c r="R117" s="129"/>
      <c r="S117" s="160">
        <v>35</v>
      </c>
      <c r="T117" s="160">
        <v>35</v>
      </c>
      <c r="U117" s="254"/>
    </row>
    <row r="118" spans="1:21" ht="13.8" x14ac:dyDescent="0.3">
      <c r="B118" s="112" t="s">
        <v>249</v>
      </c>
      <c r="C118" s="126"/>
      <c r="D118" s="128"/>
      <c r="E118" s="128"/>
      <c r="F118" s="128"/>
      <c r="G118" s="128"/>
      <c r="H118" s="128"/>
      <c r="I118" s="10"/>
      <c r="J118" s="128"/>
      <c r="K118" s="128"/>
      <c r="L118" s="10"/>
      <c r="M118" s="126"/>
      <c r="N118" s="10"/>
      <c r="O118" s="111"/>
      <c r="P118" s="132"/>
      <c r="Q118" s="132"/>
      <c r="R118" s="129"/>
      <c r="S118" s="160">
        <v>7</v>
      </c>
      <c r="T118" s="160">
        <v>7</v>
      </c>
      <c r="U118" s="254"/>
    </row>
    <row r="119" spans="1:21" ht="13.8" x14ac:dyDescent="0.3">
      <c r="B119" s="149" t="s">
        <v>212</v>
      </c>
      <c r="C119" s="208"/>
      <c r="D119" s="209"/>
      <c r="E119" s="209"/>
      <c r="F119" s="209"/>
      <c r="G119" s="209"/>
      <c r="H119" s="209"/>
      <c r="I119" s="100"/>
      <c r="J119" s="209"/>
      <c r="K119" s="209"/>
      <c r="L119" s="100"/>
      <c r="M119" s="208"/>
      <c r="N119" s="100"/>
      <c r="O119" s="216"/>
      <c r="P119" s="210"/>
      <c r="Q119" s="210"/>
      <c r="R119" s="147"/>
      <c r="S119" s="218">
        <v>24</v>
      </c>
      <c r="T119" s="218">
        <v>24</v>
      </c>
      <c r="U119" s="254"/>
    </row>
    <row r="120" spans="1:21" ht="27.6" x14ac:dyDescent="0.3">
      <c r="B120" s="111" t="s">
        <v>271</v>
      </c>
      <c r="C120" s="128"/>
      <c r="D120" s="126" t="s">
        <v>10</v>
      </c>
      <c r="E120" s="128"/>
      <c r="F120" s="128"/>
      <c r="G120" s="10"/>
      <c r="H120" s="128"/>
      <c r="I120" s="128"/>
      <c r="J120" s="128"/>
      <c r="K120" s="128"/>
      <c r="L120" s="10"/>
      <c r="M120" s="10"/>
      <c r="N120" s="10"/>
      <c r="O120" s="111"/>
      <c r="P120" s="126" t="s">
        <v>11</v>
      </c>
      <c r="Q120" s="132" t="s">
        <v>11</v>
      </c>
      <c r="R120" s="126" t="s">
        <v>14</v>
      </c>
      <c r="S120" s="280">
        <v>100</v>
      </c>
      <c r="T120" s="280">
        <v>100</v>
      </c>
      <c r="U120" s="285" t="s">
        <v>272</v>
      </c>
    </row>
    <row r="121" spans="1:21" ht="13.8" x14ac:dyDescent="0.3">
      <c r="B121" s="216" t="s">
        <v>270</v>
      </c>
      <c r="C121" s="209"/>
      <c r="D121" s="208" t="s">
        <v>10</v>
      </c>
      <c r="E121" s="209"/>
      <c r="F121" s="209"/>
      <c r="G121" s="100"/>
      <c r="H121" s="209"/>
      <c r="I121" s="209"/>
      <c r="J121" s="209"/>
      <c r="K121" s="209"/>
      <c r="L121" s="100"/>
      <c r="M121" s="100"/>
      <c r="N121" s="100"/>
      <c r="O121" s="216"/>
      <c r="P121" s="208" t="s">
        <v>72</v>
      </c>
      <c r="Q121" s="210" t="s">
        <v>11</v>
      </c>
      <c r="R121" s="208" t="s">
        <v>14</v>
      </c>
      <c r="S121" s="282">
        <v>62</v>
      </c>
      <c r="T121" s="282">
        <v>65</v>
      </c>
      <c r="U121" s="285" t="s">
        <v>317</v>
      </c>
    </row>
    <row r="122" spans="1:21" s="27" customFormat="1" ht="13.8" x14ac:dyDescent="0.3">
      <c r="A122" s="11"/>
      <c r="B122" s="111" t="s">
        <v>146</v>
      </c>
      <c r="C122" s="126" t="s">
        <v>10</v>
      </c>
      <c r="D122" s="128"/>
      <c r="E122" s="128"/>
      <c r="F122" s="128"/>
      <c r="G122" s="128"/>
      <c r="H122" s="128"/>
      <c r="I122" s="128"/>
      <c r="J122" s="128"/>
      <c r="K122" s="128"/>
      <c r="L122" s="10"/>
      <c r="M122" s="10"/>
      <c r="N122" s="10"/>
      <c r="O122" s="111"/>
      <c r="P122" s="126" t="s">
        <v>11</v>
      </c>
      <c r="Q122" s="132" t="s">
        <v>11</v>
      </c>
      <c r="R122" s="126" t="s">
        <v>181</v>
      </c>
      <c r="S122" s="159">
        <v>6765</v>
      </c>
      <c r="T122" s="159">
        <v>7934</v>
      </c>
      <c r="U122" s="535" t="s">
        <v>318</v>
      </c>
    </row>
    <row r="123" spans="1:21" s="27" customFormat="1" ht="13.8" x14ac:dyDescent="0.3">
      <c r="A123" s="11"/>
      <c r="B123" s="216" t="s">
        <v>147</v>
      </c>
      <c r="C123" s="209"/>
      <c r="D123" s="208" t="s">
        <v>10</v>
      </c>
      <c r="E123" s="209"/>
      <c r="F123" s="209"/>
      <c r="G123" s="100"/>
      <c r="H123" s="209"/>
      <c r="I123" s="209"/>
      <c r="J123" s="209"/>
      <c r="K123" s="209"/>
      <c r="L123" s="100"/>
      <c r="M123" s="100"/>
      <c r="N123" s="100"/>
      <c r="O123" s="216"/>
      <c r="P123" s="208" t="s">
        <v>11</v>
      </c>
      <c r="Q123" s="210" t="s">
        <v>11</v>
      </c>
      <c r="R123" s="208" t="s">
        <v>178</v>
      </c>
      <c r="S123" s="217">
        <v>2537130</v>
      </c>
      <c r="T123" s="217">
        <v>595075</v>
      </c>
      <c r="U123" s="535"/>
    </row>
    <row r="124" spans="1:21" ht="13.8" x14ac:dyDescent="0.3">
      <c r="B124" s="133"/>
      <c r="C124" s="128"/>
      <c r="D124" s="126"/>
      <c r="E124" s="128"/>
      <c r="F124" s="128"/>
      <c r="G124" s="10"/>
      <c r="H124" s="128"/>
      <c r="I124" s="128"/>
      <c r="J124" s="128"/>
      <c r="K124" s="128"/>
      <c r="L124" s="10"/>
      <c r="M124" s="10"/>
      <c r="N124" s="10"/>
      <c r="O124" s="111"/>
      <c r="P124" s="126"/>
      <c r="Q124" s="132"/>
      <c r="R124" s="126"/>
      <c r="S124" s="280"/>
      <c r="T124" s="280"/>
      <c r="U124" s="285"/>
    </row>
    <row r="125" spans="1:21" ht="13.8" x14ac:dyDescent="0.3">
      <c r="B125" s="104" t="s">
        <v>166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285"/>
    </row>
    <row r="126" spans="1:21" ht="13.8" x14ac:dyDescent="0.3">
      <c r="A126" s="17"/>
      <c r="B126" s="216" t="s">
        <v>107</v>
      </c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216"/>
      <c r="P126" s="319"/>
      <c r="Q126" s="319"/>
      <c r="R126" s="320" t="s">
        <v>179</v>
      </c>
      <c r="S126" s="321">
        <v>12434.632</v>
      </c>
      <c r="T126" s="321">
        <v>14805.848</v>
      </c>
      <c r="U126" s="285" t="s">
        <v>335</v>
      </c>
    </row>
    <row r="127" spans="1:21" ht="13.8" x14ac:dyDescent="0.3">
      <c r="A127" s="17"/>
      <c r="B127" s="111" t="s">
        <v>108</v>
      </c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1"/>
      <c r="P127" s="115"/>
      <c r="Q127" s="115"/>
      <c r="R127" s="183" t="s">
        <v>182</v>
      </c>
      <c r="S127" s="117">
        <v>48155749</v>
      </c>
      <c r="T127" s="117">
        <v>56279217.200000003</v>
      </c>
      <c r="U127" s="254"/>
    </row>
    <row r="128" spans="1:21" ht="13.8" x14ac:dyDescent="0.3">
      <c r="A128" s="17"/>
      <c r="B128" s="216" t="s">
        <v>109</v>
      </c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216"/>
      <c r="P128" s="319"/>
      <c r="Q128" s="319"/>
      <c r="R128" s="320" t="s">
        <v>182</v>
      </c>
      <c r="S128" s="321">
        <v>19827076.5</v>
      </c>
      <c r="T128" s="321">
        <v>23184457.699999999</v>
      </c>
      <c r="U128" s="254"/>
    </row>
    <row r="129" spans="1:22" ht="13.8" x14ac:dyDescent="0.3">
      <c r="A129" s="17"/>
      <c r="B129" s="214" t="s">
        <v>110</v>
      </c>
      <c r="C129" s="322"/>
      <c r="D129" s="322"/>
      <c r="E129" s="322"/>
      <c r="F129" s="322"/>
      <c r="G129" s="322"/>
      <c r="H129" s="322"/>
      <c r="I129" s="164"/>
      <c r="J129" s="322"/>
      <c r="K129" s="322"/>
      <c r="L129" s="164"/>
      <c r="M129" s="164"/>
      <c r="N129" s="323" t="s">
        <v>10</v>
      </c>
      <c r="O129" s="214"/>
      <c r="P129" s="324" t="s">
        <v>43</v>
      </c>
      <c r="Q129" s="325"/>
      <c r="R129" s="326" t="s">
        <v>176</v>
      </c>
      <c r="S129" s="327">
        <f>S130+S131</f>
        <v>17</v>
      </c>
      <c r="T129" s="327">
        <f>T130+T131</f>
        <v>21</v>
      </c>
      <c r="U129" s="254"/>
    </row>
    <row r="130" spans="1:22" ht="13.8" x14ac:dyDescent="0.3">
      <c r="A130" s="17"/>
      <c r="B130" s="112" t="s">
        <v>273</v>
      </c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1"/>
      <c r="P130" s="115"/>
      <c r="Q130" s="115"/>
      <c r="R130" s="184" t="s">
        <v>176</v>
      </c>
      <c r="S130" s="117">
        <v>8</v>
      </c>
      <c r="T130" s="117">
        <v>11</v>
      </c>
      <c r="U130" s="254"/>
    </row>
    <row r="131" spans="1:22" ht="13.8" x14ac:dyDescent="0.3">
      <c r="A131" s="17"/>
      <c r="B131" s="149" t="s">
        <v>111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216"/>
      <c r="P131" s="319"/>
      <c r="Q131" s="319"/>
      <c r="R131" s="328" t="s">
        <v>176</v>
      </c>
      <c r="S131" s="321">
        <v>9</v>
      </c>
      <c r="T131" s="321">
        <v>10</v>
      </c>
      <c r="U131" s="254"/>
    </row>
    <row r="132" spans="1:22" ht="13.8" x14ac:dyDescent="0.3">
      <c r="A132" s="17"/>
      <c r="B132" s="214" t="s">
        <v>112</v>
      </c>
      <c r="C132" s="323" t="s">
        <v>10</v>
      </c>
      <c r="D132" s="164"/>
      <c r="E132" s="164"/>
      <c r="F132" s="164"/>
      <c r="G132" s="164"/>
      <c r="H132" s="164"/>
      <c r="I132" s="164"/>
      <c r="J132" s="164"/>
      <c r="K132" s="164"/>
      <c r="L132" s="164"/>
      <c r="M132" s="323" t="s">
        <v>10</v>
      </c>
      <c r="N132" s="323" t="s">
        <v>10</v>
      </c>
      <c r="O132" s="214"/>
      <c r="P132" s="324" t="s">
        <v>43</v>
      </c>
      <c r="Q132" s="325"/>
      <c r="R132" s="326" t="s">
        <v>176</v>
      </c>
      <c r="S132" s="329">
        <f>S133+S134</f>
        <v>0</v>
      </c>
      <c r="T132" s="329">
        <f>T133+T134</f>
        <v>0</v>
      </c>
      <c r="U132" s="254"/>
      <c r="V132" s="121"/>
    </row>
    <row r="133" spans="1:22" ht="13.8" x14ac:dyDescent="0.3">
      <c r="A133" s="17"/>
      <c r="B133" s="112" t="s">
        <v>113</v>
      </c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1"/>
      <c r="P133" s="122"/>
      <c r="Q133" s="122"/>
      <c r="R133" s="184" t="s">
        <v>176</v>
      </c>
      <c r="S133" s="122">
        <v>0</v>
      </c>
      <c r="T133" s="122">
        <v>0</v>
      </c>
      <c r="U133" s="254"/>
    </row>
    <row r="134" spans="1:22" ht="13.8" x14ac:dyDescent="0.3">
      <c r="A134" s="161"/>
      <c r="B134" s="149" t="s">
        <v>114</v>
      </c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216"/>
      <c r="P134" s="330"/>
      <c r="Q134" s="330"/>
      <c r="R134" s="328" t="s">
        <v>176</v>
      </c>
      <c r="S134" s="330">
        <v>0</v>
      </c>
      <c r="T134" s="330">
        <v>0</v>
      </c>
      <c r="U134" s="254"/>
    </row>
    <row r="135" spans="1:22" ht="13.8" x14ac:dyDescent="0.3">
      <c r="A135" s="17"/>
      <c r="B135" s="214" t="s">
        <v>115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214"/>
      <c r="P135" s="324" t="s">
        <v>43</v>
      </c>
      <c r="Q135" s="324"/>
      <c r="R135" s="331" t="s">
        <v>179</v>
      </c>
      <c r="S135" s="327">
        <f>S136+S137</f>
        <v>15</v>
      </c>
      <c r="T135" s="327">
        <f>T136+T137</f>
        <v>19</v>
      </c>
      <c r="U135" s="254"/>
    </row>
    <row r="136" spans="1:22" ht="13.8" x14ac:dyDescent="0.3">
      <c r="A136" s="17"/>
      <c r="B136" s="112" t="s">
        <v>116</v>
      </c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1"/>
      <c r="P136" s="122"/>
      <c r="Q136" s="122"/>
      <c r="R136" s="185" t="s">
        <v>179</v>
      </c>
      <c r="S136" s="117">
        <v>7</v>
      </c>
      <c r="T136" s="117">
        <v>11</v>
      </c>
      <c r="U136" s="254"/>
    </row>
    <row r="137" spans="1:22" ht="13.8" x14ac:dyDescent="0.3">
      <c r="A137" s="17"/>
      <c r="B137" s="149" t="s">
        <v>117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216"/>
      <c r="P137" s="330"/>
      <c r="Q137" s="330"/>
      <c r="R137" s="332" t="s">
        <v>179</v>
      </c>
      <c r="S137" s="321">
        <v>8</v>
      </c>
      <c r="T137" s="321">
        <v>8</v>
      </c>
      <c r="U137" s="254"/>
    </row>
    <row r="138" spans="1:22" ht="13.8" x14ac:dyDescent="0.3">
      <c r="A138" s="17"/>
      <c r="B138" s="214" t="s">
        <v>118</v>
      </c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214"/>
      <c r="P138" s="324" t="s">
        <v>43</v>
      </c>
      <c r="Q138" s="333"/>
      <c r="R138" s="326" t="s">
        <v>176</v>
      </c>
      <c r="S138" s="334">
        <f>S139+S140</f>
        <v>2</v>
      </c>
      <c r="T138" s="334">
        <f>T139+T140</f>
        <v>2</v>
      </c>
      <c r="U138" s="254"/>
    </row>
    <row r="139" spans="1:22" ht="13.8" x14ac:dyDescent="0.3">
      <c r="A139" s="17"/>
      <c r="B139" s="112" t="s">
        <v>119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1"/>
      <c r="P139" s="122"/>
      <c r="Q139" s="122"/>
      <c r="R139" s="184" t="s">
        <v>176</v>
      </c>
      <c r="S139" s="117">
        <v>1</v>
      </c>
      <c r="T139" s="122">
        <v>0</v>
      </c>
      <c r="U139" s="254"/>
    </row>
    <row r="140" spans="1:22" ht="46.05" customHeight="1" x14ac:dyDescent="0.3">
      <c r="A140" s="17"/>
      <c r="B140" s="149" t="s">
        <v>120</v>
      </c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216"/>
      <c r="P140" s="330"/>
      <c r="Q140" s="330"/>
      <c r="R140" s="328" t="s">
        <v>176</v>
      </c>
      <c r="S140" s="321">
        <v>1</v>
      </c>
      <c r="T140" s="321">
        <v>2</v>
      </c>
      <c r="U140" s="254"/>
    </row>
    <row r="141" spans="1:22" ht="27.6" x14ac:dyDescent="0.3">
      <c r="A141" s="17"/>
      <c r="B141" s="111" t="s">
        <v>274</v>
      </c>
      <c r="C141" s="118"/>
      <c r="D141" s="118"/>
      <c r="E141" s="118"/>
      <c r="F141" s="118"/>
      <c r="G141" s="119" t="s">
        <v>10</v>
      </c>
      <c r="H141" s="119" t="s">
        <v>10</v>
      </c>
      <c r="I141" s="118"/>
      <c r="J141" s="118"/>
      <c r="K141" s="118"/>
      <c r="L141" s="118"/>
      <c r="M141" s="118"/>
      <c r="N141" s="118"/>
      <c r="O141" s="111"/>
      <c r="P141" s="120" t="s">
        <v>43</v>
      </c>
      <c r="Q141" s="124" t="s">
        <v>45</v>
      </c>
      <c r="R141" s="184" t="s">
        <v>183</v>
      </c>
      <c r="S141" s="125">
        <f>IFERROR(S133*200000/S127,0)</f>
        <v>0</v>
      </c>
      <c r="T141" s="125">
        <f>IFERROR(T133*200000/T127,0)</f>
        <v>0</v>
      </c>
      <c r="U141" s="255" t="s">
        <v>275</v>
      </c>
    </row>
    <row r="142" spans="1:22" ht="13.8" x14ac:dyDescent="0.3">
      <c r="A142" s="17"/>
      <c r="B142" s="216" t="s">
        <v>276</v>
      </c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216"/>
      <c r="P142" s="335" t="s">
        <v>43</v>
      </c>
      <c r="Q142" s="330"/>
      <c r="R142" s="328" t="s">
        <v>183</v>
      </c>
      <c r="S142" s="336">
        <f>IFERROR(S134*200000/S128,0)</f>
        <v>0</v>
      </c>
      <c r="T142" s="336">
        <f>IFERROR(T134*200000/T128,0)</f>
        <v>0</v>
      </c>
      <c r="U142" s="254" t="s">
        <v>275</v>
      </c>
    </row>
    <row r="143" spans="1:22" ht="27.6" x14ac:dyDescent="0.3">
      <c r="A143" s="17"/>
      <c r="B143" s="214" t="s">
        <v>121</v>
      </c>
      <c r="C143" s="164"/>
      <c r="D143" s="164"/>
      <c r="E143" s="164"/>
      <c r="F143" s="164"/>
      <c r="G143" s="323" t="s">
        <v>10</v>
      </c>
      <c r="H143" s="323" t="s">
        <v>10</v>
      </c>
      <c r="I143" s="164"/>
      <c r="J143" s="164"/>
      <c r="K143" s="164"/>
      <c r="L143" s="164"/>
      <c r="M143" s="164"/>
      <c r="N143" s="323" t="s">
        <v>10</v>
      </c>
      <c r="O143" s="323" t="s">
        <v>10</v>
      </c>
      <c r="P143" s="324" t="s">
        <v>43</v>
      </c>
      <c r="Q143" s="337" t="s">
        <v>45</v>
      </c>
      <c r="R143" s="326" t="s">
        <v>183</v>
      </c>
      <c r="S143" s="338">
        <f>IFERROR(S130*200000/S127,0)</f>
        <v>3.3225524121740894E-2</v>
      </c>
      <c r="T143" s="338">
        <f>IFERROR(T130*200000/T127,0)</f>
        <v>3.9090806685918154E-2</v>
      </c>
      <c r="U143" s="254" t="s">
        <v>275</v>
      </c>
    </row>
    <row r="144" spans="1:22" ht="13.8" x14ac:dyDescent="0.3">
      <c r="A144" s="17"/>
      <c r="B144" s="214" t="s">
        <v>122</v>
      </c>
      <c r="C144" s="164"/>
      <c r="D144" s="164"/>
      <c r="E144" s="164"/>
      <c r="F144" s="164"/>
      <c r="G144" s="164"/>
      <c r="H144" s="323" t="s">
        <v>10</v>
      </c>
      <c r="I144" s="164"/>
      <c r="J144" s="164"/>
      <c r="K144" s="164"/>
      <c r="L144" s="164"/>
      <c r="M144" s="164"/>
      <c r="N144" s="212"/>
      <c r="O144" s="214"/>
      <c r="P144" s="324" t="s">
        <v>43</v>
      </c>
      <c r="Q144" s="337" t="s">
        <v>49</v>
      </c>
      <c r="R144" s="326" t="s">
        <v>183</v>
      </c>
      <c r="S144" s="339">
        <f>IFERROR(S139*1000000/S127,0)</f>
        <v>2.076595257608806E-2</v>
      </c>
      <c r="T144" s="340">
        <f>IFERROR(T139*1000000/T127,0)</f>
        <v>0</v>
      </c>
      <c r="U144" s="254" t="s">
        <v>277</v>
      </c>
    </row>
    <row r="145" spans="1:22" ht="13.8" x14ac:dyDescent="0.3">
      <c r="A145" s="17"/>
      <c r="B145" s="111" t="s">
        <v>123</v>
      </c>
      <c r="C145" s="119" t="s">
        <v>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9" t="s">
        <v>10</v>
      </c>
      <c r="N145" s="118"/>
      <c r="O145" s="111"/>
      <c r="P145" s="120" t="s">
        <v>43</v>
      </c>
      <c r="Q145" s="122"/>
      <c r="R145" s="184" t="s">
        <v>183</v>
      </c>
      <c r="S145" s="219">
        <f>IFERROR(S136*200000/S127,0)</f>
        <v>2.9072333606523282E-2</v>
      </c>
      <c r="T145" s="219">
        <f>IFERROR(T136*200000/T127,0)</f>
        <v>3.9090806685918154E-2</v>
      </c>
      <c r="U145" s="254" t="s">
        <v>277</v>
      </c>
      <c r="V145" s="10"/>
    </row>
    <row r="146" spans="1:22" ht="13.8" x14ac:dyDescent="0.3">
      <c r="A146" s="17"/>
      <c r="B146" s="216" t="s">
        <v>124</v>
      </c>
      <c r="C146" s="223" t="s">
        <v>10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223" t="s">
        <v>10</v>
      </c>
      <c r="N146" s="145"/>
      <c r="O146" s="216"/>
      <c r="P146" s="335" t="s">
        <v>43</v>
      </c>
      <c r="Q146" s="330"/>
      <c r="R146" s="328" t="s">
        <v>183</v>
      </c>
      <c r="S146" s="341">
        <f>IFERROR(S137*200000/S128,0)</f>
        <v>8.0697726666863867E-2</v>
      </c>
      <c r="T146" s="341">
        <f>IFERROR(T137*200000/T128,0)</f>
        <v>6.9011750057022037E-2</v>
      </c>
      <c r="U146" s="254" t="s">
        <v>277</v>
      </c>
      <c r="V146" s="10"/>
    </row>
    <row r="147" spans="1:22" ht="41.4" x14ac:dyDescent="0.3">
      <c r="A147" s="17"/>
      <c r="B147" s="111" t="s">
        <v>125</v>
      </c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9" t="s">
        <v>10</v>
      </c>
      <c r="N147" s="118"/>
      <c r="O147" s="111"/>
      <c r="P147" s="120" t="s">
        <v>43</v>
      </c>
      <c r="Q147" s="122"/>
      <c r="R147" s="185" t="s">
        <v>179</v>
      </c>
      <c r="S147" s="117">
        <v>12944</v>
      </c>
      <c r="T147" s="117">
        <v>15338</v>
      </c>
      <c r="U147" s="254" t="s">
        <v>278</v>
      </c>
      <c r="V147" s="10"/>
    </row>
    <row r="148" spans="1:22" ht="43.5" customHeight="1" x14ac:dyDescent="0.3">
      <c r="A148" s="17"/>
      <c r="B148" s="216" t="s">
        <v>126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223" t="s">
        <v>10</v>
      </c>
      <c r="N148" s="145"/>
      <c r="O148" s="216"/>
      <c r="P148" s="335" t="s">
        <v>43</v>
      </c>
      <c r="Q148" s="330"/>
      <c r="R148" s="145" t="s">
        <v>14</v>
      </c>
      <c r="S148" s="344">
        <f>IFERROR(S147/S126*100%,0)</f>
        <v>1.0409636569863909</v>
      </c>
      <c r="T148" s="344">
        <f>IFERROR(T147/T126*100%,0)</f>
        <v>1.0359420142635531</v>
      </c>
      <c r="U148" s="254"/>
      <c r="V148" s="10"/>
    </row>
    <row r="149" spans="1:22" ht="13.8" x14ac:dyDescent="0.3">
      <c r="A149" s="17"/>
      <c r="B149" s="111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9"/>
      <c r="N149" s="118"/>
      <c r="O149" s="111"/>
      <c r="P149" s="120"/>
      <c r="Q149" s="122"/>
      <c r="R149" s="118"/>
      <c r="S149" s="127"/>
      <c r="T149" s="127"/>
      <c r="U149" s="285"/>
      <c r="V149" s="10"/>
    </row>
    <row r="150" spans="1:22" ht="13.8" x14ac:dyDescent="0.3">
      <c r="A150" s="17"/>
      <c r="B150" s="104" t="s">
        <v>167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285"/>
      <c r="V150" s="10"/>
    </row>
    <row r="151" spans="1:22" ht="13.8" x14ac:dyDescent="0.3">
      <c r="A151" s="161"/>
      <c r="B151" s="111" t="s">
        <v>279</v>
      </c>
      <c r="C151" s="119" t="s">
        <v>10</v>
      </c>
      <c r="D151" s="128"/>
      <c r="E151" s="128"/>
      <c r="F151" s="128"/>
      <c r="G151" s="128"/>
      <c r="H151" s="128"/>
      <c r="I151" s="128"/>
      <c r="J151" s="128"/>
      <c r="K151" s="128"/>
      <c r="L151" s="126"/>
      <c r="M151" s="126"/>
      <c r="N151" s="126"/>
      <c r="O151" s="111"/>
      <c r="P151" s="122" t="s">
        <v>11</v>
      </c>
      <c r="Q151" s="122" t="s">
        <v>11</v>
      </c>
      <c r="R151" s="118" t="s">
        <v>14</v>
      </c>
      <c r="S151" s="345">
        <v>62</v>
      </c>
      <c r="T151" s="345">
        <v>60</v>
      </c>
      <c r="U151" s="254" t="s">
        <v>280</v>
      </c>
      <c r="V151" s="10"/>
    </row>
    <row r="152" spans="1:22" ht="13.8" x14ac:dyDescent="0.3">
      <c r="U152" s="285"/>
      <c r="V152" s="10"/>
    </row>
    <row r="153" spans="1:22" ht="13.8" x14ac:dyDescent="0.3">
      <c r="A153" s="17"/>
      <c r="B153" s="104" t="s">
        <v>168</v>
      </c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285"/>
      <c r="V153" s="10"/>
    </row>
    <row r="154" spans="1:22" ht="27.6" x14ac:dyDescent="0.3">
      <c r="A154" s="10"/>
      <c r="B154" s="216" t="s">
        <v>281</v>
      </c>
      <c r="C154" s="223" t="s">
        <v>10</v>
      </c>
      <c r="D154" s="223"/>
      <c r="E154" s="223"/>
      <c r="F154" s="209"/>
      <c r="G154" s="209"/>
      <c r="H154" s="209"/>
      <c r="I154" s="209"/>
      <c r="J154" s="209"/>
      <c r="K154" s="209"/>
      <c r="L154" s="209"/>
      <c r="M154" s="208"/>
      <c r="N154" s="147"/>
      <c r="O154" s="147"/>
      <c r="P154" s="288" t="s">
        <v>35</v>
      </c>
      <c r="Q154" s="319" t="s">
        <v>11</v>
      </c>
      <c r="R154" s="346" t="s">
        <v>178</v>
      </c>
      <c r="S154" s="321">
        <f>S155+S156</f>
        <v>12072330.460000001</v>
      </c>
      <c r="T154" s="321">
        <f>T155+T156</f>
        <v>8399955.9600000009</v>
      </c>
      <c r="U154" s="285"/>
      <c r="V154" s="10"/>
    </row>
    <row r="155" spans="1:22" ht="13.8" x14ac:dyDescent="0.3">
      <c r="A155" s="10"/>
      <c r="B155" s="111" t="s">
        <v>282</v>
      </c>
      <c r="C155" s="119" t="s">
        <v>10</v>
      </c>
      <c r="D155" s="119"/>
      <c r="E155" s="119"/>
      <c r="F155" s="128"/>
      <c r="G155" s="128"/>
      <c r="H155" s="128"/>
      <c r="I155" s="128"/>
      <c r="J155" s="128"/>
      <c r="K155" s="128"/>
      <c r="L155" s="128"/>
      <c r="M155" s="126"/>
      <c r="N155" s="129"/>
      <c r="O155" s="129"/>
      <c r="P155" s="21" t="s">
        <v>35</v>
      </c>
      <c r="Q155" s="116" t="s">
        <v>11</v>
      </c>
      <c r="R155" s="183" t="s">
        <v>178</v>
      </c>
      <c r="S155" s="117">
        <v>5000000</v>
      </c>
      <c r="T155" s="347">
        <v>0</v>
      </c>
      <c r="U155" s="254" t="s">
        <v>283</v>
      </c>
      <c r="V155" s="10"/>
    </row>
    <row r="156" spans="1:22" ht="27.6" x14ac:dyDescent="0.3">
      <c r="A156" s="10"/>
      <c r="B156" s="111" t="s">
        <v>284</v>
      </c>
      <c r="C156" s="119" t="s">
        <v>10</v>
      </c>
      <c r="D156" s="119"/>
      <c r="E156" s="119"/>
      <c r="F156" s="128"/>
      <c r="G156" s="128"/>
      <c r="H156" s="128"/>
      <c r="I156" s="128"/>
      <c r="J156" s="128"/>
      <c r="K156" s="128"/>
      <c r="L156" s="128"/>
      <c r="M156" s="126"/>
      <c r="N156" s="129"/>
      <c r="O156" s="129"/>
      <c r="P156" s="21" t="s">
        <v>35</v>
      </c>
      <c r="Q156" s="116" t="s">
        <v>11</v>
      </c>
      <c r="R156" s="183" t="s">
        <v>178</v>
      </c>
      <c r="S156" s="117">
        <v>7072330.46</v>
      </c>
      <c r="T156" s="117">
        <v>8399955.9600000009</v>
      </c>
      <c r="U156" s="254" t="s">
        <v>285</v>
      </c>
      <c r="V156" s="10"/>
    </row>
    <row r="157" spans="1:22" ht="27.6" x14ac:dyDescent="0.3">
      <c r="A157" s="10"/>
      <c r="B157" s="148" t="s">
        <v>286</v>
      </c>
      <c r="C157" s="220" t="s">
        <v>10</v>
      </c>
      <c r="D157" s="220"/>
      <c r="E157" s="220"/>
      <c r="F157" s="148"/>
      <c r="G157" s="148"/>
      <c r="H157" s="148"/>
      <c r="I157" s="148"/>
      <c r="J157" s="148"/>
      <c r="K157" s="148"/>
      <c r="L157" s="148"/>
      <c r="M157" s="205"/>
      <c r="N157" s="144"/>
      <c r="O157" s="144"/>
      <c r="P157" s="363" t="s">
        <v>37</v>
      </c>
      <c r="Q157" s="364" t="s">
        <v>11</v>
      </c>
      <c r="R157" s="365" t="s">
        <v>178</v>
      </c>
      <c r="S157" s="366">
        <v>15000</v>
      </c>
      <c r="T157" s="367">
        <v>15000</v>
      </c>
      <c r="U157" s="254" t="s">
        <v>287</v>
      </c>
      <c r="V157" s="10"/>
    </row>
    <row r="158" spans="1:22" ht="13.8" x14ac:dyDescent="0.3">
      <c r="A158" s="10"/>
      <c r="B158" s="216" t="s">
        <v>308</v>
      </c>
      <c r="C158" s="223"/>
      <c r="D158" s="223" t="s">
        <v>10</v>
      </c>
      <c r="E158" s="223"/>
      <c r="F158" s="216"/>
      <c r="G158" s="216"/>
      <c r="H158" s="216"/>
      <c r="I158" s="216"/>
      <c r="J158" s="216"/>
      <c r="K158" s="216"/>
      <c r="L158" s="216"/>
      <c r="M158" s="208" t="s">
        <v>10</v>
      </c>
      <c r="N158" s="147"/>
      <c r="O158" s="147"/>
      <c r="P158" s="288" t="s">
        <v>37</v>
      </c>
      <c r="Q158" s="348"/>
      <c r="R158" s="320" t="s">
        <v>178</v>
      </c>
      <c r="S158" s="266">
        <v>0</v>
      </c>
      <c r="T158" s="321">
        <v>0</v>
      </c>
      <c r="U158" s="254"/>
      <c r="V158" s="10"/>
    </row>
    <row r="159" spans="1:22" ht="13.05" customHeight="1" x14ac:dyDescent="0.3">
      <c r="U159" s="285"/>
      <c r="V159" s="10"/>
    </row>
    <row r="160" spans="1:22" ht="13.8" x14ac:dyDescent="0.3">
      <c r="A160" s="17"/>
      <c r="B160" s="103" t="s">
        <v>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80"/>
      <c r="S160" s="12"/>
      <c r="T160" s="12"/>
      <c r="U160" s="285"/>
      <c r="V160" s="10"/>
    </row>
    <row r="161" spans="1:21" ht="13.8" x14ac:dyDescent="0.3">
      <c r="U161" s="285"/>
    </row>
    <row r="162" spans="1:21" ht="13.8" x14ac:dyDescent="0.3">
      <c r="A162" s="17"/>
      <c r="B162" s="131" t="s">
        <v>169</v>
      </c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285"/>
    </row>
    <row r="163" spans="1:21" ht="27.6" x14ac:dyDescent="0.3">
      <c r="A163" s="10"/>
      <c r="B163" s="111" t="s">
        <v>288</v>
      </c>
      <c r="C163" s="126"/>
      <c r="D163" s="126"/>
      <c r="E163" s="126"/>
      <c r="F163" s="119" t="s">
        <v>10</v>
      </c>
      <c r="G163" s="119" t="s">
        <v>10</v>
      </c>
      <c r="H163" s="119"/>
      <c r="I163" s="119" t="s">
        <v>10</v>
      </c>
      <c r="J163" s="128"/>
      <c r="K163" s="128"/>
      <c r="L163" s="114"/>
      <c r="M163" s="114"/>
      <c r="N163" s="114"/>
      <c r="O163" s="114"/>
      <c r="P163" s="126" t="s">
        <v>11</v>
      </c>
      <c r="Q163" s="132" t="s">
        <v>12</v>
      </c>
      <c r="R163" s="184" t="s">
        <v>176</v>
      </c>
      <c r="S163" s="122">
        <v>0</v>
      </c>
      <c r="T163" s="122">
        <v>0</v>
      </c>
      <c r="U163" s="254"/>
    </row>
    <row r="164" spans="1:21" ht="27.6" x14ac:dyDescent="0.3">
      <c r="A164" s="121"/>
      <c r="B164" s="216" t="s">
        <v>289</v>
      </c>
      <c r="C164" s="208"/>
      <c r="D164" s="208"/>
      <c r="E164" s="208"/>
      <c r="F164" s="223" t="s">
        <v>10</v>
      </c>
      <c r="G164" s="209"/>
      <c r="H164" s="209"/>
      <c r="I164" s="209"/>
      <c r="J164" s="209"/>
      <c r="K164" s="209"/>
      <c r="L164" s="318"/>
      <c r="M164" s="318"/>
      <c r="N164" s="318"/>
      <c r="O164" s="318"/>
      <c r="P164" s="208" t="s">
        <v>11</v>
      </c>
      <c r="Q164" s="210" t="s">
        <v>13</v>
      </c>
      <c r="R164" s="328" t="s">
        <v>176</v>
      </c>
      <c r="S164" s="330">
        <v>0</v>
      </c>
      <c r="T164" s="330">
        <v>0</v>
      </c>
      <c r="U164" s="254" t="s">
        <v>290</v>
      </c>
    </row>
    <row r="165" spans="1:21" ht="13.8" x14ac:dyDescent="0.3">
      <c r="A165" s="121"/>
      <c r="B165" s="133"/>
      <c r="C165" s="126"/>
      <c r="D165" s="126"/>
      <c r="E165" s="126"/>
      <c r="F165" s="119"/>
      <c r="G165" s="128"/>
      <c r="H165" s="128"/>
      <c r="I165" s="128"/>
      <c r="J165" s="128"/>
      <c r="K165" s="128"/>
      <c r="L165" s="114"/>
      <c r="M165" s="114"/>
      <c r="N165" s="114"/>
      <c r="O165" s="114"/>
      <c r="P165" s="126"/>
      <c r="Q165" s="132"/>
      <c r="R165" s="184"/>
      <c r="S165" s="122"/>
      <c r="T165" s="122"/>
      <c r="U165" s="285"/>
    </row>
    <row r="166" spans="1:21" ht="13.8" x14ac:dyDescent="0.3">
      <c r="A166" s="111"/>
      <c r="B166" s="104" t="s">
        <v>170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285"/>
    </row>
    <row r="167" spans="1:21" ht="13.8" x14ac:dyDescent="0.3">
      <c r="A167" s="111"/>
      <c r="B167" s="216" t="s">
        <v>291</v>
      </c>
      <c r="C167" s="318"/>
      <c r="D167" s="318"/>
      <c r="E167" s="318"/>
      <c r="F167" s="318"/>
      <c r="G167" s="318"/>
      <c r="H167" s="318"/>
      <c r="I167" s="318"/>
      <c r="J167" s="208"/>
      <c r="K167" s="208"/>
      <c r="L167" s="223" t="s">
        <v>10</v>
      </c>
      <c r="M167" s="318"/>
      <c r="N167" s="318"/>
      <c r="O167" s="318"/>
      <c r="P167" s="210" t="s">
        <v>11</v>
      </c>
      <c r="Q167" s="210" t="s">
        <v>11</v>
      </c>
      <c r="R167" s="328" t="s">
        <v>176</v>
      </c>
      <c r="S167" s="349">
        <f>S168+S171</f>
        <v>2332</v>
      </c>
      <c r="T167" s="266">
        <f>T168+T171</f>
        <v>2643</v>
      </c>
      <c r="U167" s="254"/>
    </row>
    <row r="168" spans="1:21" ht="41.4" x14ac:dyDescent="0.3">
      <c r="A168" s="111"/>
      <c r="B168" s="112" t="s">
        <v>292</v>
      </c>
      <c r="C168" s="114"/>
      <c r="D168" s="114"/>
      <c r="E168" s="114"/>
      <c r="F168" s="114"/>
      <c r="G168" s="114"/>
      <c r="H168" s="114"/>
      <c r="I168" s="114"/>
      <c r="J168" s="126"/>
      <c r="K168" s="126"/>
      <c r="L168" s="119" t="s">
        <v>10</v>
      </c>
      <c r="M168" s="114"/>
      <c r="N168" s="114"/>
      <c r="O168" s="114"/>
      <c r="P168" s="132" t="s">
        <v>11</v>
      </c>
      <c r="Q168" s="132" t="s">
        <v>11</v>
      </c>
      <c r="R168" s="184" t="s">
        <v>176</v>
      </c>
      <c r="S168" s="13">
        <f>SUM(S169:S170)</f>
        <v>1188</v>
      </c>
      <c r="T168" s="13">
        <f>SUM(T169:T170)</f>
        <v>1377</v>
      </c>
      <c r="U168" s="254" t="s">
        <v>293</v>
      </c>
    </row>
    <row r="169" spans="1:21" ht="13.8" x14ac:dyDescent="0.3">
      <c r="A169" s="111"/>
      <c r="B169" s="369" t="s">
        <v>320</v>
      </c>
      <c r="C169" s="114"/>
      <c r="D169" s="114"/>
      <c r="E169" s="114"/>
      <c r="F169" s="114"/>
      <c r="G169" s="114"/>
      <c r="H169" s="114"/>
      <c r="I169" s="114"/>
      <c r="J169" s="126"/>
      <c r="K169" s="126"/>
      <c r="L169" s="119"/>
      <c r="M169" s="114"/>
      <c r="N169" s="114"/>
      <c r="O169" s="114"/>
      <c r="P169" s="132"/>
      <c r="Q169" s="132"/>
      <c r="R169" s="184" t="s">
        <v>176</v>
      </c>
      <c r="S169" s="13">
        <v>774</v>
      </c>
      <c r="T169" s="13">
        <v>1027</v>
      </c>
      <c r="U169" s="254"/>
    </row>
    <row r="170" spans="1:21" ht="13.8" x14ac:dyDescent="0.3">
      <c r="A170" s="111"/>
      <c r="B170" s="369" t="s">
        <v>319</v>
      </c>
      <c r="C170" s="114"/>
      <c r="D170" s="114"/>
      <c r="E170" s="114"/>
      <c r="F170" s="114"/>
      <c r="G170" s="114"/>
      <c r="H170" s="114"/>
      <c r="I170" s="114"/>
      <c r="J170" s="126"/>
      <c r="K170" s="126"/>
      <c r="L170" s="119"/>
      <c r="M170" s="114"/>
      <c r="N170" s="114"/>
      <c r="O170" s="114"/>
      <c r="P170" s="132"/>
      <c r="Q170" s="132"/>
      <c r="R170" s="184" t="s">
        <v>176</v>
      </c>
      <c r="S170" s="13">
        <v>414</v>
      </c>
      <c r="T170" s="13">
        <v>350</v>
      </c>
      <c r="U170" s="254"/>
    </row>
    <row r="171" spans="1:21" ht="13.8" x14ac:dyDescent="0.3">
      <c r="A171" s="111"/>
      <c r="B171" s="112" t="s">
        <v>294</v>
      </c>
      <c r="C171" s="114"/>
      <c r="D171" s="114"/>
      <c r="E171" s="114"/>
      <c r="F171" s="114"/>
      <c r="G171" s="114"/>
      <c r="H171" s="114"/>
      <c r="I171" s="114"/>
      <c r="J171" s="126"/>
      <c r="K171" s="126"/>
      <c r="L171" s="119" t="s">
        <v>10</v>
      </c>
      <c r="M171" s="114"/>
      <c r="N171" s="114"/>
      <c r="O171" s="114"/>
      <c r="P171" s="132" t="s">
        <v>11</v>
      </c>
      <c r="Q171" s="132" t="s">
        <v>11</v>
      </c>
      <c r="R171" s="184" t="s">
        <v>176</v>
      </c>
      <c r="S171" s="13">
        <f>SUM(S172:S173)</f>
        <v>1144</v>
      </c>
      <c r="T171" s="13">
        <f>SUM(T172:T173)</f>
        <v>1266</v>
      </c>
      <c r="U171" s="254"/>
    </row>
    <row r="172" spans="1:21" s="10" customFormat="1" ht="13.8" x14ac:dyDescent="0.3">
      <c r="A172" s="111"/>
      <c r="B172" s="369" t="s">
        <v>321</v>
      </c>
      <c r="C172" s="114"/>
      <c r="D172" s="114"/>
      <c r="E172" s="114"/>
      <c r="F172" s="114"/>
      <c r="G172" s="114"/>
      <c r="H172" s="114"/>
      <c r="I172" s="114"/>
      <c r="J172" s="126"/>
      <c r="K172" s="126"/>
      <c r="L172" s="119"/>
      <c r="M172" s="114"/>
      <c r="N172" s="114"/>
      <c r="O172" s="114"/>
      <c r="P172" s="132"/>
      <c r="Q172" s="132"/>
      <c r="R172" s="184" t="s">
        <v>176</v>
      </c>
      <c r="S172" s="13">
        <v>113</v>
      </c>
      <c r="T172" s="13">
        <v>55</v>
      </c>
      <c r="U172" s="368"/>
    </row>
    <row r="173" spans="1:21" ht="13.8" x14ac:dyDescent="0.3">
      <c r="A173" s="111"/>
      <c r="B173" s="370" t="s">
        <v>322</v>
      </c>
      <c r="C173" s="318"/>
      <c r="D173" s="318"/>
      <c r="E173" s="318"/>
      <c r="F173" s="318"/>
      <c r="G173" s="318"/>
      <c r="H173" s="318"/>
      <c r="I173" s="318"/>
      <c r="J173" s="208"/>
      <c r="K173" s="208"/>
      <c r="L173" s="223"/>
      <c r="M173" s="318"/>
      <c r="N173" s="318"/>
      <c r="O173" s="318"/>
      <c r="P173" s="210"/>
      <c r="Q173" s="210"/>
      <c r="R173" s="328" t="s">
        <v>176</v>
      </c>
      <c r="S173" s="93">
        <v>1031</v>
      </c>
      <c r="T173" s="93">
        <v>1211</v>
      </c>
      <c r="U173" s="254"/>
    </row>
    <row r="174" spans="1:21" ht="41.4" x14ac:dyDescent="0.3">
      <c r="A174" s="111"/>
      <c r="B174" s="111" t="s">
        <v>295</v>
      </c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32" t="s">
        <v>15</v>
      </c>
      <c r="Q174" s="132" t="s">
        <v>11</v>
      </c>
      <c r="R174" s="184" t="s">
        <v>176</v>
      </c>
      <c r="S174" s="122">
        <v>19</v>
      </c>
      <c r="T174" s="122">
        <v>3</v>
      </c>
      <c r="U174" s="254" t="s">
        <v>296</v>
      </c>
    </row>
    <row r="175" spans="1:21" ht="41.4" x14ac:dyDescent="0.3">
      <c r="A175" s="111"/>
      <c r="B175" s="149" t="s">
        <v>297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210" t="s">
        <v>16</v>
      </c>
      <c r="Q175" s="210" t="s">
        <v>11</v>
      </c>
      <c r="R175" s="328" t="s">
        <v>176</v>
      </c>
      <c r="S175" s="330">
        <v>3</v>
      </c>
      <c r="T175" s="330">
        <v>1</v>
      </c>
      <c r="U175" s="254" t="s">
        <v>296</v>
      </c>
    </row>
    <row r="176" spans="1:21" ht="27.6" x14ac:dyDescent="0.3">
      <c r="A176" s="111"/>
      <c r="B176" s="111" t="s">
        <v>298</v>
      </c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32" t="s">
        <v>15</v>
      </c>
      <c r="Q176" s="132" t="s">
        <v>11</v>
      </c>
      <c r="R176" s="184" t="s">
        <v>176</v>
      </c>
      <c r="S176" s="122">
        <v>2</v>
      </c>
      <c r="T176" s="122">
        <v>0</v>
      </c>
      <c r="U176" s="254"/>
    </row>
    <row r="177" spans="1:21" ht="27.6" x14ac:dyDescent="0.3">
      <c r="A177" s="111"/>
      <c r="B177" s="216" t="s">
        <v>299</v>
      </c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210" t="s">
        <v>15</v>
      </c>
      <c r="Q177" s="210" t="s">
        <v>11</v>
      </c>
      <c r="R177" s="328" t="s">
        <v>176</v>
      </c>
      <c r="S177" s="330">
        <v>2</v>
      </c>
      <c r="T177" s="330">
        <v>0</v>
      </c>
      <c r="U177" s="254"/>
    </row>
    <row r="178" spans="1:21" ht="13.8" x14ac:dyDescent="0.3">
      <c r="A178" s="111"/>
      <c r="B178" s="111"/>
      <c r="C178" s="114"/>
      <c r="D178" s="114"/>
      <c r="E178" s="114"/>
      <c r="F178" s="114"/>
      <c r="G178" s="114"/>
      <c r="H178" s="114"/>
      <c r="I178" s="114"/>
      <c r="J178" s="126"/>
      <c r="K178" s="126"/>
      <c r="L178" s="119"/>
      <c r="M178" s="114"/>
      <c r="N178" s="114"/>
      <c r="O178" s="114"/>
      <c r="P178" s="132"/>
      <c r="Q178" s="132"/>
      <c r="R178" s="118"/>
      <c r="S178" s="122"/>
      <c r="T178" s="122"/>
      <c r="U178" s="285"/>
    </row>
    <row r="179" spans="1:21" ht="13.8" x14ac:dyDescent="0.3">
      <c r="A179" s="17"/>
      <c r="B179" s="104" t="s">
        <v>171</v>
      </c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285"/>
    </row>
    <row r="180" spans="1:21" ht="25.95" customHeight="1" x14ac:dyDescent="0.3">
      <c r="A180" s="17"/>
      <c r="B180" s="216" t="s">
        <v>300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210" t="s">
        <v>38</v>
      </c>
      <c r="Q180" s="210"/>
      <c r="R180" s="332" t="s">
        <v>179</v>
      </c>
      <c r="S180" s="96" t="s">
        <v>222</v>
      </c>
      <c r="T180" s="330">
        <v>7</v>
      </c>
      <c r="U180" s="371" t="s">
        <v>301</v>
      </c>
    </row>
    <row r="181" spans="1:21" ht="13.8" x14ac:dyDescent="0.3">
      <c r="A181" s="17"/>
      <c r="B181" s="111" t="s">
        <v>302</v>
      </c>
      <c r="C181" s="119" t="s">
        <v>10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32" t="s">
        <v>38</v>
      </c>
      <c r="Q181" s="132"/>
      <c r="R181" s="185" t="s">
        <v>179</v>
      </c>
      <c r="S181" s="97" t="s">
        <v>222</v>
      </c>
      <c r="T181" s="122">
        <v>1</v>
      </c>
      <c r="U181" s="371"/>
    </row>
    <row r="182" spans="1:21" ht="13.8" x14ac:dyDescent="0.3">
      <c r="A182" s="17"/>
      <c r="B182" s="216" t="s">
        <v>303</v>
      </c>
      <c r="C182" s="223" t="s">
        <v>10</v>
      </c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210" t="s">
        <v>38</v>
      </c>
      <c r="Q182" s="210"/>
      <c r="R182" s="332" t="s">
        <v>179</v>
      </c>
      <c r="S182" s="98" t="s">
        <v>222</v>
      </c>
      <c r="T182" s="330">
        <v>1</v>
      </c>
      <c r="U182" s="371"/>
    </row>
    <row r="183" spans="1:21" ht="13.8" x14ac:dyDescent="0.3">
      <c r="A183" s="17"/>
      <c r="B183" s="111" t="s">
        <v>100</v>
      </c>
      <c r="C183" s="10"/>
      <c r="D183" s="119" t="s">
        <v>10</v>
      </c>
      <c r="E183" s="119"/>
      <c r="F183" s="10"/>
      <c r="G183" s="10"/>
      <c r="H183" s="10"/>
      <c r="I183" s="10"/>
      <c r="J183" s="10"/>
      <c r="K183" s="10"/>
      <c r="L183" s="10"/>
      <c r="M183" s="119" t="s">
        <v>10</v>
      </c>
      <c r="N183" s="10"/>
      <c r="O183" s="10"/>
      <c r="P183" s="132" t="s">
        <v>38</v>
      </c>
      <c r="Q183" s="132"/>
      <c r="R183" s="185" t="s">
        <v>179</v>
      </c>
      <c r="S183" s="96" t="s">
        <v>222</v>
      </c>
      <c r="T183" s="122">
        <v>3</v>
      </c>
      <c r="U183" s="371"/>
    </row>
    <row r="184" spans="1:21" ht="13.8" x14ac:dyDescent="0.3">
      <c r="A184" s="17"/>
      <c r="B184" s="216" t="s">
        <v>101</v>
      </c>
      <c r="C184" s="223"/>
      <c r="D184" s="100"/>
      <c r="E184" s="100"/>
      <c r="F184" s="100"/>
      <c r="G184" s="100"/>
      <c r="H184" s="100"/>
      <c r="I184" s="100"/>
      <c r="J184" s="100"/>
      <c r="K184" s="100"/>
      <c r="L184" s="223" t="s">
        <v>10</v>
      </c>
      <c r="M184" s="223" t="s">
        <v>10</v>
      </c>
      <c r="N184" s="100"/>
      <c r="O184" s="100"/>
      <c r="P184" s="210" t="s">
        <v>38</v>
      </c>
      <c r="Q184" s="210"/>
      <c r="R184" s="332" t="s">
        <v>14</v>
      </c>
      <c r="S184" s="98" t="s">
        <v>222</v>
      </c>
      <c r="T184" s="342">
        <v>0.42857142857142855</v>
      </c>
      <c r="U184" s="371"/>
    </row>
    <row r="185" spans="1:21" ht="13.8" x14ac:dyDescent="0.3">
      <c r="A185" s="17"/>
      <c r="B185" s="111" t="s">
        <v>304</v>
      </c>
      <c r="C185" s="119" t="s">
        <v>10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19" t="s">
        <v>10</v>
      </c>
      <c r="N185" s="10"/>
      <c r="O185" s="10"/>
      <c r="P185" s="132" t="s">
        <v>38</v>
      </c>
      <c r="Q185" s="132"/>
      <c r="R185" s="185" t="s">
        <v>179</v>
      </c>
      <c r="S185" s="96" t="s">
        <v>222</v>
      </c>
      <c r="T185" s="122">
        <v>1</v>
      </c>
      <c r="U185" s="371"/>
    </row>
    <row r="186" spans="1:21" ht="13.8" x14ac:dyDescent="0.3">
      <c r="A186" s="17"/>
      <c r="B186" s="216" t="s">
        <v>305</v>
      </c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223" t="s">
        <v>10</v>
      </c>
      <c r="P186" s="210" t="s">
        <v>38</v>
      </c>
      <c r="Q186" s="210"/>
      <c r="R186" s="145" t="s">
        <v>14</v>
      </c>
      <c r="S186" s="98" t="s">
        <v>222</v>
      </c>
      <c r="T186" s="342">
        <v>0.14285714285714285</v>
      </c>
      <c r="U186" s="371"/>
    </row>
    <row r="187" spans="1:21" ht="27.6" x14ac:dyDescent="0.3">
      <c r="A187" s="17"/>
      <c r="B187" s="214" t="s">
        <v>323</v>
      </c>
      <c r="C187" s="323" t="s">
        <v>10</v>
      </c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215" t="s">
        <v>38</v>
      </c>
      <c r="Q187" s="215"/>
      <c r="R187" s="331" t="s">
        <v>179</v>
      </c>
      <c r="S187" s="99" t="s">
        <v>222</v>
      </c>
      <c r="T187" s="333">
        <v>7</v>
      </c>
      <c r="U187" s="371" t="s">
        <v>332</v>
      </c>
    </row>
    <row r="188" spans="1:21" ht="27.6" x14ac:dyDescent="0.3">
      <c r="A188" s="17"/>
      <c r="B188" s="214" t="s">
        <v>306</v>
      </c>
      <c r="C188" s="323" t="s">
        <v>10</v>
      </c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215" t="s">
        <v>38</v>
      </c>
      <c r="Q188" s="215"/>
      <c r="R188" s="326" t="s">
        <v>176</v>
      </c>
      <c r="S188" s="99" t="s">
        <v>222</v>
      </c>
      <c r="T188" s="333">
        <v>9</v>
      </c>
      <c r="U188" s="371" t="s">
        <v>334</v>
      </c>
    </row>
    <row r="189" spans="1:21" ht="13.8" x14ac:dyDescent="0.3">
      <c r="A189" s="17"/>
      <c r="B189" s="214" t="s">
        <v>102</v>
      </c>
      <c r="C189" s="105"/>
      <c r="D189" s="323" t="s">
        <v>10</v>
      </c>
      <c r="E189" s="323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215" t="s">
        <v>11</v>
      </c>
      <c r="Q189" s="215"/>
      <c r="R189" s="326" t="s">
        <v>176</v>
      </c>
      <c r="S189" s="99" t="s">
        <v>222</v>
      </c>
      <c r="T189" s="333">
        <v>6</v>
      </c>
      <c r="U189" s="371"/>
    </row>
    <row r="190" spans="1:21" ht="13.8" x14ac:dyDescent="0.3">
      <c r="A190" s="17"/>
      <c r="B190" s="111" t="s">
        <v>103</v>
      </c>
      <c r="C190" s="10"/>
      <c r="D190" s="119" t="s">
        <v>10</v>
      </c>
      <c r="E190" s="119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32" t="s">
        <v>11</v>
      </c>
      <c r="Q190" s="132"/>
      <c r="R190" s="184" t="s">
        <v>176</v>
      </c>
      <c r="S190" s="96" t="s">
        <v>222</v>
      </c>
      <c r="T190" s="130">
        <v>850000000</v>
      </c>
      <c r="U190" s="371"/>
    </row>
    <row r="191" spans="1:21" ht="13.8" x14ac:dyDescent="0.3">
      <c r="A191" s="17"/>
      <c r="B191" s="216" t="s">
        <v>307</v>
      </c>
      <c r="C191" s="223" t="s">
        <v>10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210" t="s">
        <v>11</v>
      </c>
      <c r="Q191" s="210"/>
      <c r="R191" s="328" t="s">
        <v>176</v>
      </c>
      <c r="S191" s="98" t="s">
        <v>222</v>
      </c>
      <c r="T191" s="266">
        <v>850000000</v>
      </c>
      <c r="U191" s="371"/>
    </row>
    <row r="192" spans="1:21" ht="13.8" x14ac:dyDescent="0.3">
      <c r="B192" s="138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7"/>
      <c r="P192" s="137"/>
      <c r="Q192" s="21"/>
      <c r="R192" s="186"/>
      <c r="S192" s="134"/>
      <c r="T192" s="136"/>
      <c r="U192" s="285"/>
    </row>
    <row r="193" spans="1:21" ht="13.8" x14ac:dyDescent="0.3">
      <c r="A193" s="27"/>
      <c r="B193" s="104" t="s">
        <v>172</v>
      </c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285"/>
    </row>
    <row r="194" spans="1:21" ht="27.6" x14ac:dyDescent="0.3">
      <c r="B194" s="216" t="s">
        <v>309</v>
      </c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201" t="s">
        <v>11</v>
      </c>
      <c r="Q194" s="221"/>
      <c r="R194" s="354" t="s">
        <v>14</v>
      </c>
      <c r="S194" s="350">
        <v>1</v>
      </c>
      <c r="T194" s="350">
        <v>1</v>
      </c>
      <c r="U194" s="351"/>
    </row>
    <row r="195" spans="1:21" ht="27.6" x14ac:dyDescent="0.3">
      <c r="A195" s="27"/>
      <c r="B195" s="214" t="s">
        <v>104</v>
      </c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323" t="s">
        <v>10</v>
      </c>
      <c r="P195" s="163" t="s">
        <v>29</v>
      </c>
      <c r="Q195" s="289"/>
      <c r="R195" s="355" t="s">
        <v>179</v>
      </c>
      <c r="S195" s="333">
        <v>939</v>
      </c>
      <c r="T195" s="333">
        <v>1194</v>
      </c>
      <c r="U195" s="356" t="s">
        <v>324</v>
      </c>
    </row>
    <row r="196" spans="1:21" ht="13.8" x14ac:dyDescent="0.3">
      <c r="A196" s="27"/>
      <c r="B196" s="214" t="s">
        <v>311</v>
      </c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 t="s">
        <v>29</v>
      </c>
      <c r="Q196" s="289"/>
      <c r="R196" s="212" t="s">
        <v>179</v>
      </c>
      <c r="S196" s="333">
        <v>8513</v>
      </c>
      <c r="T196" s="333">
        <v>9863</v>
      </c>
      <c r="U196" s="359" t="s">
        <v>325</v>
      </c>
    </row>
    <row r="197" spans="1:21" ht="13.8" x14ac:dyDescent="0.3">
      <c r="A197" s="27"/>
      <c r="B197" s="214" t="s">
        <v>312</v>
      </c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323" t="s">
        <v>10</v>
      </c>
      <c r="O197" s="163"/>
      <c r="P197" s="167" t="s">
        <v>29</v>
      </c>
      <c r="Q197" s="289"/>
      <c r="R197" s="212" t="s">
        <v>14</v>
      </c>
      <c r="S197" s="357">
        <v>0.57465910625084404</v>
      </c>
      <c r="T197" s="358">
        <v>0.58010822256205197</v>
      </c>
      <c r="U197" s="351" t="s">
        <v>310</v>
      </c>
    </row>
    <row r="198" spans="1:21" ht="13.8" x14ac:dyDescent="0.3">
      <c r="A198" s="27"/>
      <c r="B198" s="111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9"/>
      <c r="O198" s="118"/>
      <c r="P198" s="126"/>
      <c r="Q198" s="31"/>
      <c r="R198" s="126"/>
      <c r="S198" s="140"/>
      <c r="T198" s="127"/>
      <c r="U198" s="285"/>
    </row>
    <row r="199" spans="1:21" ht="13.8" x14ac:dyDescent="0.3">
      <c r="B199" s="104" t="s">
        <v>173</v>
      </c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285"/>
    </row>
    <row r="200" spans="1:21" ht="13.8" x14ac:dyDescent="0.3">
      <c r="B200" s="111" t="s">
        <v>105</v>
      </c>
      <c r="C200" s="119" t="s">
        <v>10</v>
      </c>
      <c r="D200" s="119"/>
      <c r="E200" s="119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7" t="s">
        <v>32</v>
      </c>
      <c r="Q200" s="31"/>
      <c r="R200" s="186" t="s">
        <v>176</v>
      </c>
      <c r="S200" s="123">
        <v>0</v>
      </c>
      <c r="T200" s="141">
        <v>0</v>
      </c>
      <c r="U200" s="254" t="s">
        <v>313</v>
      </c>
    </row>
    <row r="201" spans="1:21" ht="27.6" x14ac:dyDescent="0.3">
      <c r="B201" s="216" t="s">
        <v>106</v>
      </c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201" t="s">
        <v>32</v>
      </c>
      <c r="Q201" s="221"/>
      <c r="R201" s="222" t="s">
        <v>176</v>
      </c>
      <c r="S201" s="352">
        <v>0</v>
      </c>
      <c r="T201" s="353">
        <v>0</v>
      </c>
      <c r="U201" s="254" t="s">
        <v>313</v>
      </c>
    </row>
    <row r="202" spans="1:21" ht="13.8" x14ac:dyDescent="0.3">
      <c r="B202" s="138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7"/>
      <c r="Q202" s="139"/>
      <c r="S202" s="142"/>
      <c r="T202" s="136"/>
      <c r="U202" s="285"/>
    </row>
    <row r="203" spans="1:21" ht="13.8" x14ac:dyDescent="0.3">
      <c r="B203" s="104" t="s">
        <v>174</v>
      </c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285"/>
    </row>
    <row r="204" spans="1:21" ht="13.8" x14ac:dyDescent="0.3">
      <c r="B204" s="216" t="s">
        <v>130</v>
      </c>
      <c r="C204" s="221"/>
      <c r="D204" s="288"/>
      <c r="E204" s="303" t="s">
        <v>10</v>
      </c>
      <c r="F204" s="303" t="s">
        <v>10</v>
      </c>
      <c r="G204" s="303"/>
      <c r="H204" s="303"/>
      <c r="I204" s="303"/>
      <c r="J204" s="221"/>
      <c r="K204" s="303" t="s">
        <v>10</v>
      </c>
      <c r="L204" s="221"/>
      <c r="M204" s="221"/>
      <c r="N204" s="221"/>
      <c r="O204" s="288"/>
      <c r="P204" s="221" t="s">
        <v>25</v>
      </c>
      <c r="Q204" s="221" t="s">
        <v>65</v>
      </c>
      <c r="R204" s="208" t="s">
        <v>176</v>
      </c>
      <c r="S204" s="303">
        <v>0</v>
      </c>
      <c r="T204" s="330">
        <v>0</v>
      </c>
      <c r="U204" s="254"/>
    </row>
    <row r="205" spans="1:21" ht="13.8" x14ac:dyDescent="0.3"/>
    <row r="206" spans="1:21" ht="13.8" hidden="1" x14ac:dyDescent="0.3"/>
    <row r="207" spans="1:21" ht="13.8" hidden="1" x14ac:dyDescent="0.3"/>
    <row r="208" spans="1:21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  <row r="345" ht="13.8" hidden="1" x14ac:dyDescent="0.3"/>
    <row r="346" ht="13.8" hidden="1" x14ac:dyDescent="0.3"/>
    <row r="347" ht="13.8" hidden="1" x14ac:dyDescent="0.3"/>
    <row r="348" ht="13.8" hidden="1" x14ac:dyDescent="0.3"/>
    <row r="349" ht="13.8" hidden="1" x14ac:dyDescent="0.3"/>
    <row r="350" ht="13.8" hidden="1" x14ac:dyDescent="0.3"/>
    <row r="351" ht="13.8" hidden="1" x14ac:dyDescent="0.3"/>
    <row r="352" ht="13.8" hidden="1" x14ac:dyDescent="0.3"/>
    <row r="353" ht="13.8" hidden="1" x14ac:dyDescent="0.3"/>
    <row r="354" ht="13.8" hidden="1" x14ac:dyDescent="0.3"/>
    <row r="355" ht="13.8" hidden="1" x14ac:dyDescent="0.3"/>
    <row r="356" ht="13.8" hidden="1" x14ac:dyDescent="0.3"/>
    <row r="357" ht="13.8" hidden="1" x14ac:dyDescent="0.3"/>
    <row r="358" ht="13.8" hidden="1" x14ac:dyDescent="0.3"/>
    <row r="359" ht="13.8" hidden="1" x14ac:dyDescent="0.3"/>
    <row r="360" ht="13.8" hidden="1" x14ac:dyDescent="0.3"/>
    <row r="361" ht="13.8" hidden="1" x14ac:dyDescent="0.3"/>
    <row r="362" ht="13.8" hidden="1" x14ac:dyDescent="0.3"/>
    <row r="363" ht="13.8" hidden="1" x14ac:dyDescent="0.3"/>
    <row r="364" ht="13.05" hidden="1" customHeight="1" x14ac:dyDescent="0.3"/>
    <row r="365" ht="13.05" hidden="1" customHeight="1" x14ac:dyDescent="0.3"/>
    <row r="366" ht="13.05" hidden="1" customHeight="1" x14ac:dyDescent="0.3"/>
    <row r="367" ht="13.05" hidden="1" customHeight="1" x14ac:dyDescent="0.3"/>
    <row r="368" ht="13.05" hidden="1" customHeight="1" x14ac:dyDescent="0.3"/>
    <row r="369" ht="13.05" hidden="1" customHeight="1" x14ac:dyDescent="0.3"/>
    <row r="370" ht="13.05" hidden="1" customHeight="1" x14ac:dyDescent="0.3"/>
    <row r="371" ht="13.05" hidden="1" customHeight="1" x14ac:dyDescent="0.3"/>
    <row r="372" ht="13.05" hidden="1" customHeight="1" x14ac:dyDescent="0.3"/>
    <row r="373" ht="13.05" hidden="1" customHeight="1" x14ac:dyDescent="0.3"/>
    <row r="374" ht="13.05" hidden="1" customHeight="1" x14ac:dyDescent="0.3"/>
    <row r="375" ht="13.05" hidden="1" customHeight="1" x14ac:dyDescent="0.3"/>
    <row r="376" ht="13.05" hidden="1" customHeight="1" x14ac:dyDescent="0.3"/>
    <row r="377" ht="13.05" hidden="1" customHeight="1" x14ac:dyDescent="0.3"/>
    <row r="378" ht="13.05" hidden="1" customHeight="1" x14ac:dyDescent="0.3"/>
    <row r="379" ht="13.05" hidden="1" customHeight="1" x14ac:dyDescent="0.3"/>
    <row r="380" ht="13.05" hidden="1" customHeight="1" x14ac:dyDescent="0.3"/>
    <row r="381" ht="13.05" hidden="1" customHeight="1" x14ac:dyDescent="0.3"/>
    <row r="382" ht="13.05" hidden="1" customHeight="1" x14ac:dyDescent="0.3"/>
    <row r="383" ht="13.05" hidden="1" customHeight="1" x14ac:dyDescent="0.3"/>
    <row r="384" ht="13.05" hidden="1" customHeight="1" x14ac:dyDescent="0.3"/>
    <row r="385" ht="13.05" hidden="1" customHeight="1" x14ac:dyDescent="0.3"/>
    <row r="386" ht="13.05" hidden="1" customHeight="1" x14ac:dyDescent="0.3"/>
    <row r="387" ht="13.05" hidden="1" customHeight="1" x14ac:dyDescent="0.3"/>
    <row r="388" ht="13.05" hidden="1" customHeight="1" x14ac:dyDescent="0.3"/>
    <row r="389" ht="13.05" hidden="1" customHeight="1" x14ac:dyDescent="0.3"/>
    <row r="390" ht="13.05" hidden="1" customHeight="1" x14ac:dyDescent="0.3"/>
    <row r="391" ht="13.05" hidden="1" customHeight="1" x14ac:dyDescent="0.3"/>
    <row r="392" ht="13.05" hidden="1" customHeight="1" x14ac:dyDescent="0.3"/>
    <row r="393" ht="13.05" hidden="1" customHeight="1" x14ac:dyDescent="0.3"/>
    <row r="394" ht="13.05" hidden="1" customHeight="1" x14ac:dyDescent="0.3"/>
    <row r="395" ht="13.05" hidden="1" customHeight="1" x14ac:dyDescent="0.3"/>
    <row r="396" ht="13.05" hidden="1" customHeight="1" x14ac:dyDescent="0.3"/>
    <row r="397" ht="13.05" hidden="1" customHeight="1" x14ac:dyDescent="0.3"/>
    <row r="398" ht="13.05" hidden="1" customHeight="1" x14ac:dyDescent="0.3"/>
    <row r="399" ht="13.05" hidden="1" customHeight="1" x14ac:dyDescent="0.3"/>
    <row r="400" ht="13.05" hidden="1" customHeight="1" x14ac:dyDescent="0.3"/>
    <row r="401" ht="13.05" hidden="1" customHeight="1" x14ac:dyDescent="0.3"/>
    <row r="402" ht="13.05" hidden="1" customHeight="1" x14ac:dyDescent="0.3"/>
    <row r="403" ht="13.05" hidden="1" customHeight="1" x14ac:dyDescent="0.3"/>
    <row r="404" ht="13.05" hidden="1" customHeight="1" x14ac:dyDescent="0.3"/>
    <row r="405" ht="13.05" hidden="1" customHeight="1" x14ac:dyDescent="0.3"/>
    <row r="406" ht="13.05" hidden="1" customHeight="1" x14ac:dyDescent="0.3"/>
    <row r="407" ht="13.05" hidden="1" customHeight="1" x14ac:dyDescent="0.3"/>
    <row r="408" ht="13.05" hidden="1" customHeight="1" x14ac:dyDescent="0.3"/>
    <row r="409" ht="13.05" hidden="1" customHeight="1" x14ac:dyDescent="0.3"/>
    <row r="410" ht="13.05" hidden="1" customHeight="1" x14ac:dyDescent="0.3"/>
    <row r="411" ht="13.05" hidden="1" customHeight="1" x14ac:dyDescent="0.3"/>
    <row r="412" ht="13.05" hidden="1" customHeight="1" x14ac:dyDescent="0.3"/>
    <row r="413" ht="13.05" hidden="1" customHeight="1" x14ac:dyDescent="0.3"/>
    <row r="414" ht="13.05" hidden="1" customHeight="1" x14ac:dyDescent="0.3"/>
    <row r="415" ht="13.05" hidden="1" customHeight="1" x14ac:dyDescent="0.3"/>
    <row r="416" ht="13.05" hidden="1" customHeight="1" x14ac:dyDescent="0.3"/>
    <row r="417" ht="13.05" hidden="1" customHeight="1" x14ac:dyDescent="0.3"/>
    <row r="418" ht="13.05" hidden="1" customHeight="1" x14ac:dyDescent="0.3"/>
    <row r="419" ht="13.05" hidden="1" customHeight="1" x14ac:dyDescent="0.3"/>
    <row r="420" ht="13.05" hidden="1" customHeight="1" x14ac:dyDescent="0.3"/>
    <row r="421" ht="13.05" hidden="1" customHeight="1" x14ac:dyDescent="0.3"/>
    <row r="422" ht="13.05" hidden="1" customHeight="1" x14ac:dyDescent="0.3"/>
    <row r="423" ht="13.05" hidden="1" customHeight="1" x14ac:dyDescent="0.3"/>
    <row r="424" ht="13.05" hidden="1" customHeight="1" x14ac:dyDescent="0.3"/>
    <row r="425" ht="13.05" hidden="1" customHeight="1" x14ac:dyDescent="0.3"/>
    <row r="426" ht="0" hidden="1" customHeight="1" x14ac:dyDescent="0.3"/>
    <row r="427" ht="0" hidden="1" customHeight="1" x14ac:dyDescent="0.3"/>
  </sheetData>
  <mergeCells count="1">
    <mergeCell ref="U122:U123"/>
  </mergeCells>
  <pageMargins left="0.7" right="0.7" top="0.75" bottom="0.75" header="0.3" footer="0.3"/>
  <pageSetup paperSize="9" orientation="portrait" r:id="rId1"/>
  <headerFooter differentFirst="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ENG</vt:lpstr>
      <vt:lpstr>RUS</vt:lpstr>
      <vt:lpstr>ENG_old</vt:lpstr>
      <vt:lpstr>ENVIRONMENT</vt:lpstr>
      <vt:lpstr>GOVERNANCE</vt:lpstr>
      <vt:lpstr>SOCIAL</vt:lpstr>
      <vt:lpstr>КОРПОРАТИВНОЕ_УПРАВЛЕНИЕ</vt:lpstr>
      <vt:lpstr>СОЦИАЛЬНЫЕ_ПОКАЗАТЕЛИ</vt:lpstr>
      <vt:lpstr>ЭКОЛОГИЧЕСКИЕ_ПОКАЗАТЕЛИ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2023-08-07T08:23:47Z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>CE4AF8B12FFE2B783FDAE580E1FE5D720431D063E66B072EA8C41CF7B5501E9B</vt:lpwstr>
  </property>
  <property fmtid="{D5CDD505-2E9C-101B-9397-08002B2CF9AE}" pid="3" name="Hide date">
    <vt:lpwstr>2/14/2022 3:09:11 PM</vt:lpwstr>
  </property>
  <property fmtid="{D5CDD505-2E9C-101B-9397-08002B2CF9AE}" pid="4" name="Classification">
    <vt:lpwstr>Confidential</vt:lpwstr>
  </property>
</Properties>
</file>